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even_vermeir_vlaio_be/Documents/Tijdelijk/bezettingstabellen/"/>
    </mc:Choice>
  </mc:AlternateContent>
  <xr:revisionPtr revIDLastSave="19" documentId="13_ncr:1_{E868B34E-19C9-4687-921B-39831177067A}" xr6:coauthVersionLast="47" xr6:coauthVersionMax="47" xr10:uidLastSave="{E019928A-E934-4913-ABCC-E5C0B9DB121C}"/>
  <bookViews>
    <workbookView xWindow="-120" yWindow="-120" windowWidth="29040" windowHeight="15840" xr2:uid="{00000000-000D-0000-FFFF-FFFF00000000}"/>
  </bookViews>
  <sheets>
    <sheet name="Bezettingsta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1" l="1"/>
  <c r="S10" i="1" s="1"/>
  <c r="R9" i="1"/>
  <c r="S9" i="1" s="1"/>
  <c r="R8" i="1"/>
  <c r="S8" i="1" s="1"/>
  <c r="R7" i="1"/>
  <c r="S7" i="1" s="1"/>
  <c r="R6" i="1"/>
  <c r="S6" i="1" s="1"/>
  <c r="R11" i="1" l="1"/>
  <c r="B2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11" i="1"/>
  <c r="S11" i="1" l="1"/>
  <c r="B15" i="1"/>
  <c r="B17" i="1" s="1"/>
  <c r="B24" i="1" s="1"/>
  <c r="C15" i="1" l="1"/>
</calcChain>
</file>

<file path=xl/sharedStrings.xml><?xml version="1.0" encoding="utf-8"?>
<sst xmlns="http://schemas.openxmlformats.org/spreadsheetml/2006/main" count="41" uniqueCount="38">
  <si>
    <t>Infrastructuur</t>
  </si>
  <si>
    <t>Bebouwd</t>
  </si>
  <si>
    <t>Onbebouwd</t>
  </si>
  <si>
    <t>Bezet</t>
  </si>
  <si>
    <t>Leegstand</t>
  </si>
  <si>
    <t>In (her)ontwikkeling</t>
  </si>
  <si>
    <t>Actief aanbod</t>
  </si>
  <si>
    <t>Gronden in gebruik door bedrijf</t>
  </si>
  <si>
    <t>Reservegrond bedrijf</t>
  </si>
  <si>
    <t>Reservegrond projectontwikkelaar</t>
  </si>
  <si>
    <t>In ontwikkeling</t>
  </si>
  <si>
    <t>Tijdelijk niet realiseerbaar</t>
  </si>
  <si>
    <t>Economische functie</t>
  </si>
  <si>
    <t>Afwijkende functie</t>
  </si>
  <si>
    <t>Door beperkingen</t>
  </si>
  <si>
    <t>Door afwijkend gebruik</t>
  </si>
  <si>
    <t>Onbekende redenen</t>
  </si>
  <si>
    <t>Provincie</t>
  </si>
  <si>
    <t>Van korte duur</t>
  </si>
  <si>
    <t>Van middellange duur</t>
  </si>
  <si>
    <t>Van lange duur</t>
  </si>
  <si>
    <t>Niet realiseerbaar</t>
  </si>
  <si>
    <t>Totaal</t>
  </si>
  <si>
    <t>Bezettingsgraad (%)</t>
  </si>
  <si>
    <t>Antwerpen</t>
  </si>
  <si>
    <t>Limburg</t>
  </si>
  <si>
    <t>Oost-Vlaanderen</t>
  </si>
  <si>
    <t>Vlaams Brabant</t>
  </si>
  <si>
    <t>West-Vlaanderen</t>
  </si>
  <si>
    <t>Vlaanderen</t>
  </si>
  <si>
    <t>Buiten poorten</t>
  </si>
  <si>
    <t>Oppervlakte (ha)</t>
  </si>
  <si>
    <t>Totaal gekarteerd (zie tabel):</t>
  </si>
  <si>
    <t>Niet gekarteerd t.o.v. RWO:</t>
  </si>
  <si>
    <t>Totaal:</t>
  </si>
  <si>
    <t>Binnen poorten (geen details)</t>
  </si>
  <si>
    <t>Totaal gekarteerd:</t>
  </si>
  <si>
    <t>Totaal Vlaanderen: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</si>
</sst>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16" applyNumberFormat="0" applyAlignment="0" applyProtection="0"/>
    <xf numFmtId="0" fontId="13" fillId="13" borderId="17" applyNumberFormat="0" applyAlignment="0" applyProtection="0"/>
    <xf numFmtId="0" fontId="14" fillId="13" borderId="16" applyNumberFormat="0" applyAlignment="0" applyProtection="0"/>
    <xf numFmtId="0" fontId="15" fillId="0" borderId="18" applyNumberFormat="0" applyFill="0" applyAlignment="0" applyProtection="0"/>
    <xf numFmtId="0" fontId="16" fillId="14" borderId="19" applyNumberFormat="0" applyAlignment="0" applyProtection="0"/>
    <xf numFmtId="0" fontId="17" fillId="0" borderId="0" applyNumberFormat="0" applyFill="0" applyBorder="0" applyAlignment="0" applyProtection="0"/>
    <xf numFmtId="0" fontId="4" fillId="15" borderId="20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21" applyNumberFormat="0" applyFill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9" fillId="39" borderId="0" applyNumberFormat="0" applyBorder="0" applyAlignment="0" applyProtection="0"/>
  </cellStyleXfs>
  <cellXfs count="51">
    <xf numFmtId="0" fontId="0" fillId="0" borderId="0" xfId="0"/>
    <xf numFmtId="0" fontId="0" fillId="0" borderId="6" xfId="0" applyBorder="1"/>
    <xf numFmtId="0" fontId="0" fillId="0" borderId="9" xfId="0" applyBorder="1"/>
    <xf numFmtId="0" fontId="1" fillId="0" borderId="0" xfId="0" applyFont="1" applyAlignment="1">
      <alignment horizont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2" fillId="7" borderId="1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0" fontId="3" fillId="0" borderId="6" xfId="0" applyFont="1" applyBorder="1"/>
    <xf numFmtId="1" fontId="3" fillId="8" borderId="6" xfId="0" applyNumberFormat="1" applyFont="1" applyFill="1" applyBorder="1" applyAlignment="1">
      <alignment horizontal="center" vertical="top" wrapText="1"/>
    </xf>
    <xf numFmtId="1" fontId="3" fillId="8" borderId="8" xfId="0" applyNumberFormat="1" applyFont="1" applyFill="1" applyBorder="1" applyAlignment="1">
      <alignment horizontal="center"/>
    </xf>
    <xf numFmtId="1" fontId="3" fillId="8" borderId="6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5" xfId="0" applyFont="1" applyFill="1" applyBorder="1"/>
    <xf numFmtId="0" fontId="0" fillId="0" borderId="8" xfId="0" applyBorder="1"/>
    <xf numFmtId="0" fontId="0" fillId="41" borderId="2" xfId="0" applyFill="1" applyBorder="1"/>
    <xf numFmtId="0" fontId="0" fillId="41" borderId="5" xfId="0" applyFill="1" applyBorder="1"/>
    <xf numFmtId="0" fontId="0" fillId="41" borderId="4" xfId="0" applyFill="1" applyBorder="1"/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7" borderId="8" xfId="0" applyFill="1" applyBorder="1"/>
    <xf numFmtId="0" fontId="0" fillId="7" borderId="7" xfId="0" applyFill="1" applyBorder="1"/>
    <xf numFmtId="0" fontId="0" fillId="7" borderId="9" xfId="0" applyFill="1" applyBorder="1"/>
    <xf numFmtId="0" fontId="0" fillId="7" borderId="11" xfId="0" applyFill="1" applyBorder="1"/>
    <xf numFmtId="0" fontId="0" fillId="7" borderId="12" xfId="0" applyFill="1" applyBorder="1"/>
    <xf numFmtId="0" fontId="3" fillId="8" borderId="6" xfId="0" applyFont="1" applyFill="1" applyBorder="1" applyAlignment="1">
      <alignment horizontal="center"/>
    </xf>
    <xf numFmtId="0" fontId="0" fillId="40" borderId="6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1" borderId="3" xfId="0" applyFill="1" applyBorder="1" applyAlignment="1">
      <alignment horizontal="center"/>
    </xf>
    <xf numFmtId="0" fontId="3" fillId="42" borderId="6" xfId="0" applyFont="1" applyFill="1" applyBorder="1" applyAlignment="1">
      <alignment horizontal="center"/>
    </xf>
    <xf numFmtId="1" fontId="3" fillId="4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8" borderId="6" xfId="0" applyNumberFormat="1" applyFont="1" applyFill="1" applyBorder="1" applyAlignment="1">
      <alignment horizontal="center"/>
    </xf>
    <xf numFmtId="0" fontId="0" fillId="43" borderId="6" xfId="0" applyFill="1" applyBorder="1"/>
    <xf numFmtId="164" fontId="3" fillId="0" borderId="1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43" borderId="6" xfId="0" applyFill="1" applyBorder="1" applyAlignment="1">
      <alignment horizontal="center"/>
    </xf>
    <xf numFmtId="164" fontId="3" fillId="8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3" fillId="0" borderId="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S24"/>
  <sheetViews>
    <sheetView tabSelected="1" workbookViewId="0">
      <pane xSplit="1" topLeftCell="B1" activePane="topRight" state="frozen"/>
      <selection pane="topRight" activeCell="C19" sqref="C19"/>
    </sheetView>
  </sheetViews>
  <sheetFormatPr defaultRowHeight="15" x14ac:dyDescent="0.25"/>
  <cols>
    <col min="1" max="1" width="40.7109375" bestFit="1" customWidth="1"/>
    <col min="2" max="2" width="16.7109375" bestFit="1" customWidth="1"/>
    <col min="3" max="3" width="19.5703125" bestFit="1" customWidth="1"/>
    <col min="4" max="4" width="18.28515625" bestFit="1" customWidth="1"/>
    <col min="5" max="5" width="10" bestFit="1" customWidth="1"/>
    <col min="6" max="6" width="19.42578125" bestFit="1" customWidth="1"/>
    <col min="7" max="7" width="13.42578125" bestFit="1" customWidth="1"/>
    <col min="8" max="8" width="29.7109375" bestFit="1" customWidth="1"/>
    <col min="9" max="9" width="20" bestFit="1" customWidth="1"/>
    <col min="10" max="10" width="32.28515625" bestFit="1" customWidth="1"/>
    <col min="11" max="11" width="14.7109375" bestFit="1" customWidth="1"/>
    <col min="12" max="12" width="24.7109375" bestFit="1" customWidth="1"/>
    <col min="13" max="13" width="22.28515625" bestFit="1" customWidth="1"/>
    <col min="14" max="15" width="19.7109375" bestFit="1" customWidth="1"/>
    <col min="16" max="16" width="22.28515625" bestFit="1" customWidth="1"/>
    <col min="17" max="17" width="19.7109375" bestFit="1" customWidth="1"/>
    <col min="18" max="18" width="8.28515625" customWidth="1"/>
    <col min="19" max="19" width="18.28515625" customWidth="1"/>
  </cols>
  <sheetData>
    <row r="1" spans="1:19" ht="15.75" thickBot="1" x14ac:dyDescent="0.3"/>
    <row r="2" spans="1:19" ht="15.75" thickBot="1" x14ac:dyDescent="0.3">
      <c r="A2" s="48"/>
      <c r="B2" s="16" t="s">
        <v>0</v>
      </c>
      <c r="C2" s="22" t="s">
        <v>1</v>
      </c>
      <c r="D2" s="23"/>
      <c r="E2" s="23"/>
      <c r="F2" s="24"/>
      <c r="G2" s="23" t="s">
        <v>2</v>
      </c>
      <c r="H2" s="23"/>
      <c r="I2" s="23"/>
      <c r="J2" s="23"/>
      <c r="K2" s="23"/>
      <c r="L2" s="25"/>
      <c r="M2" s="25"/>
      <c r="N2" s="25"/>
      <c r="O2" s="25"/>
      <c r="P2" s="25"/>
      <c r="Q2" s="26"/>
    </row>
    <row r="3" spans="1:19" ht="15.75" thickBot="1" x14ac:dyDescent="0.3">
      <c r="A3" s="49"/>
      <c r="B3" s="1"/>
      <c r="C3" s="20" t="s">
        <v>3</v>
      </c>
      <c r="D3" s="21"/>
      <c r="E3" s="31" t="s">
        <v>4</v>
      </c>
      <c r="F3" s="32" t="s">
        <v>5</v>
      </c>
      <c r="G3" s="33" t="s">
        <v>6</v>
      </c>
      <c r="H3" s="34" t="s">
        <v>7</v>
      </c>
      <c r="I3" s="34" t="s">
        <v>8</v>
      </c>
      <c r="J3" s="35" t="s">
        <v>9</v>
      </c>
      <c r="K3" s="36" t="s">
        <v>10</v>
      </c>
      <c r="L3" s="5" t="s">
        <v>11</v>
      </c>
      <c r="M3" s="4"/>
      <c r="N3" s="4"/>
      <c r="O3" s="4"/>
      <c r="P3" s="4"/>
      <c r="Q3" s="6"/>
    </row>
    <row r="4" spans="1:19" ht="15.75" thickBot="1" x14ac:dyDescent="0.3">
      <c r="A4" s="49"/>
      <c r="B4" s="1"/>
      <c r="C4" s="29" t="s">
        <v>12</v>
      </c>
      <c r="D4" s="30" t="s">
        <v>13</v>
      </c>
      <c r="E4" s="7"/>
      <c r="F4" s="1"/>
      <c r="G4" s="2"/>
      <c r="H4" s="1"/>
      <c r="I4" s="1"/>
      <c r="K4" s="1"/>
      <c r="L4" s="17" t="s">
        <v>14</v>
      </c>
      <c r="M4" s="18"/>
      <c r="N4" s="18"/>
      <c r="O4" s="19"/>
      <c r="P4" s="37" t="s">
        <v>15</v>
      </c>
      <c r="Q4" s="37" t="s">
        <v>16</v>
      </c>
    </row>
    <row r="5" spans="1:19" ht="15.75" thickBot="1" x14ac:dyDescent="0.3">
      <c r="A5" s="50" t="s">
        <v>17</v>
      </c>
      <c r="B5" s="1"/>
      <c r="C5" s="14"/>
      <c r="D5" s="15"/>
      <c r="E5" s="7"/>
      <c r="F5" s="1"/>
      <c r="G5" s="2"/>
      <c r="H5" s="1"/>
      <c r="I5" s="1"/>
      <c r="J5" s="1"/>
      <c r="K5" s="1"/>
      <c r="L5" s="28" t="s">
        <v>18</v>
      </c>
      <c r="M5" s="28" t="s">
        <v>19</v>
      </c>
      <c r="N5" s="28" t="s">
        <v>20</v>
      </c>
      <c r="O5" s="28" t="s">
        <v>21</v>
      </c>
      <c r="P5" s="1"/>
      <c r="Q5" s="1"/>
      <c r="R5" s="46" t="s">
        <v>22</v>
      </c>
      <c r="S5" s="43" t="s">
        <v>23</v>
      </c>
    </row>
    <row r="6" spans="1:19" ht="15.75" thickBot="1" x14ac:dyDescent="0.3">
      <c r="A6" t="s">
        <v>24</v>
      </c>
      <c r="B6" s="8">
        <v>1349.18</v>
      </c>
      <c r="C6" s="8">
        <v>7749.82</v>
      </c>
      <c r="D6" s="8">
        <v>447.76</v>
      </c>
      <c r="E6" s="8">
        <v>258.82</v>
      </c>
      <c r="F6" s="8">
        <v>10.46</v>
      </c>
      <c r="G6" s="8">
        <v>51.22</v>
      </c>
      <c r="H6" s="8">
        <v>196.07</v>
      </c>
      <c r="I6" s="8">
        <v>243.6</v>
      </c>
      <c r="J6" s="8">
        <v>61.58</v>
      </c>
      <c r="K6" s="8">
        <v>67.63</v>
      </c>
      <c r="L6" s="8">
        <v>91.68</v>
      </c>
      <c r="M6" s="8">
        <v>22.79</v>
      </c>
      <c r="N6" s="8">
        <v>273.36</v>
      </c>
      <c r="O6" s="8">
        <v>28.06</v>
      </c>
      <c r="P6" s="8">
        <v>227.29</v>
      </c>
      <c r="Q6" s="8">
        <v>240.09</v>
      </c>
      <c r="R6" s="44">
        <f>SUM(B6:Q6)</f>
        <v>11319.41</v>
      </c>
      <c r="S6" s="42">
        <f t="shared" ref="S6:S10" si="0">(B6+C6+D6+E6+F6+H6)/R6*100</f>
        <v>88.450811482223884</v>
      </c>
    </row>
    <row r="7" spans="1:19" ht="15.75" thickBot="1" x14ac:dyDescent="0.3">
      <c r="A7" t="s">
        <v>25</v>
      </c>
      <c r="B7" s="8">
        <v>1507.99</v>
      </c>
      <c r="C7" s="8">
        <v>6207.77</v>
      </c>
      <c r="D7" s="8">
        <v>239.68</v>
      </c>
      <c r="E7" s="8">
        <v>355.96</v>
      </c>
      <c r="F7" s="8">
        <v>23.43</v>
      </c>
      <c r="G7" s="8">
        <v>327.71</v>
      </c>
      <c r="H7" s="8">
        <v>945.19</v>
      </c>
      <c r="I7" s="8">
        <v>242.2</v>
      </c>
      <c r="J7" s="8">
        <v>19.170000000000002</v>
      </c>
      <c r="K7" s="8">
        <v>49.75</v>
      </c>
      <c r="L7" s="8">
        <v>198.33</v>
      </c>
      <c r="M7" s="8">
        <v>33.200000000000003</v>
      </c>
      <c r="N7" s="8">
        <v>304.16000000000003</v>
      </c>
      <c r="O7" s="8">
        <v>69.47</v>
      </c>
      <c r="P7" s="8">
        <v>211.47</v>
      </c>
      <c r="Q7" s="8">
        <v>412.73</v>
      </c>
      <c r="R7" s="44">
        <f t="shared" ref="R7:R10" si="1">SUM(B7:Q7)</f>
        <v>11148.21</v>
      </c>
      <c r="S7" s="42">
        <f t="shared" si="0"/>
        <v>83.24224247659491</v>
      </c>
    </row>
    <row r="8" spans="1:19" ht="15.75" thickBot="1" x14ac:dyDescent="0.3">
      <c r="A8" t="s">
        <v>26</v>
      </c>
      <c r="B8" s="8">
        <v>1107.43</v>
      </c>
      <c r="C8" s="8">
        <v>5609.33</v>
      </c>
      <c r="D8" s="8">
        <v>460.83</v>
      </c>
      <c r="E8" s="8">
        <v>352.9</v>
      </c>
      <c r="F8" s="8">
        <v>0.51</v>
      </c>
      <c r="G8" s="8">
        <v>51.62</v>
      </c>
      <c r="H8" s="8">
        <v>173.76</v>
      </c>
      <c r="I8" s="8">
        <v>220.68</v>
      </c>
      <c r="J8" s="8">
        <v>24.52</v>
      </c>
      <c r="K8" s="8">
        <v>169.56</v>
      </c>
      <c r="L8" s="8">
        <v>84.77</v>
      </c>
      <c r="M8" s="8">
        <v>53.72</v>
      </c>
      <c r="N8" s="8">
        <v>183.53</v>
      </c>
      <c r="O8" s="8">
        <v>11.31</v>
      </c>
      <c r="P8" s="8">
        <v>160.05000000000001</v>
      </c>
      <c r="Q8" s="8">
        <v>209.48</v>
      </c>
      <c r="R8" s="44">
        <f t="shared" si="1"/>
        <v>8874</v>
      </c>
      <c r="S8" s="42">
        <f t="shared" si="0"/>
        <v>86.823980166779364</v>
      </c>
    </row>
    <row r="9" spans="1:19" ht="15.75" thickBot="1" x14ac:dyDescent="0.3">
      <c r="A9" t="s">
        <v>27</v>
      </c>
      <c r="B9" s="8">
        <v>752.87</v>
      </c>
      <c r="C9" s="8">
        <v>3646.02</v>
      </c>
      <c r="D9" s="8">
        <v>239.39</v>
      </c>
      <c r="E9" s="8">
        <v>131.13</v>
      </c>
      <c r="F9" s="8">
        <v>0.19</v>
      </c>
      <c r="G9" s="8">
        <v>80.75</v>
      </c>
      <c r="H9" s="8">
        <v>179.03</v>
      </c>
      <c r="I9" s="8">
        <v>236.08</v>
      </c>
      <c r="J9" s="8">
        <v>131.94</v>
      </c>
      <c r="K9" s="8">
        <v>19.920000000000002</v>
      </c>
      <c r="L9" s="8">
        <v>25.98</v>
      </c>
      <c r="M9" s="8">
        <v>44.07</v>
      </c>
      <c r="N9" s="8">
        <v>341.37</v>
      </c>
      <c r="O9" s="8">
        <v>22.43</v>
      </c>
      <c r="P9" s="8">
        <v>38.58</v>
      </c>
      <c r="Q9" s="8">
        <v>18.420000000000002</v>
      </c>
      <c r="R9" s="44">
        <f t="shared" si="1"/>
        <v>5908.1699999999992</v>
      </c>
      <c r="S9" s="42">
        <f t="shared" si="0"/>
        <v>83.759099687382061</v>
      </c>
    </row>
    <row r="10" spans="1:19" ht="15.75" thickBot="1" x14ac:dyDescent="0.3">
      <c r="A10" t="s">
        <v>28</v>
      </c>
      <c r="B10" s="8">
        <v>1116.75</v>
      </c>
      <c r="C10" s="8">
        <v>7510.99</v>
      </c>
      <c r="D10" s="8">
        <v>480.88</v>
      </c>
      <c r="E10" s="8">
        <v>426.33</v>
      </c>
      <c r="F10" s="8">
        <v>0</v>
      </c>
      <c r="G10" s="8">
        <v>86.43</v>
      </c>
      <c r="H10" s="8">
        <v>250.59</v>
      </c>
      <c r="I10" s="8">
        <v>314.97000000000003</v>
      </c>
      <c r="J10" s="8">
        <v>41.23</v>
      </c>
      <c r="K10" s="8">
        <v>74.12</v>
      </c>
      <c r="L10" s="8">
        <v>250.91</v>
      </c>
      <c r="M10" s="8">
        <v>30.61</v>
      </c>
      <c r="N10" s="8">
        <v>156.66</v>
      </c>
      <c r="O10" s="8">
        <v>20.16</v>
      </c>
      <c r="P10" s="8">
        <v>204.03</v>
      </c>
      <c r="Q10" s="8">
        <v>176.77</v>
      </c>
      <c r="R10" s="45">
        <f t="shared" si="1"/>
        <v>11141.43</v>
      </c>
      <c r="S10" s="42">
        <f t="shared" si="0"/>
        <v>87.830197739428399</v>
      </c>
    </row>
    <row r="11" spans="1:19" ht="15.75" thickBot="1" x14ac:dyDescent="0.3">
      <c r="A11" s="9" t="s">
        <v>29</v>
      </c>
      <c r="B11" s="10">
        <f>SUM(B6:B10)</f>
        <v>5834.22</v>
      </c>
      <c r="C11" s="10">
        <f t="shared" ref="C11:Q11" si="2">SUM(C6:C10)</f>
        <v>30723.93</v>
      </c>
      <c r="D11" s="10">
        <f t="shared" si="2"/>
        <v>1868.54</v>
      </c>
      <c r="E11" s="10">
        <f t="shared" si="2"/>
        <v>1525.1399999999999</v>
      </c>
      <c r="F11" s="10">
        <f t="shared" si="2"/>
        <v>34.589999999999996</v>
      </c>
      <c r="G11" s="10">
        <f t="shared" si="2"/>
        <v>597.73</v>
      </c>
      <c r="H11" s="10">
        <f t="shared" si="2"/>
        <v>1744.6399999999999</v>
      </c>
      <c r="I11" s="10">
        <f t="shared" si="2"/>
        <v>1257.5300000000002</v>
      </c>
      <c r="J11" s="10">
        <f t="shared" si="2"/>
        <v>278.44</v>
      </c>
      <c r="K11" s="10">
        <f t="shared" si="2"/>
        <v>380.98</v>
      </c>
      <c r="L11" s="10">
        <f t="shared" si="2"/>
        <v>651.66999999999996</v>
      </c>
      <c r="M11" s="10">
        <f t="shared" si="2"/>
        <v>184.39</v>
      </c>
      <c r="N11" s="10">
        <f t="shared" si="2"/>
        <v>1259.0800000000002</v>
      </c>
      <c r="O11" s="10">
        <f t="shared" si="2"/>
        <v>151.43</v>
      </c>
      <c r="P11" s="10">
        <f t="shared" si="2"/>
        <v>841.42</v>
      </c>
      <c r="Q11" s="10">
        <f t="shared" si="2"/>
        <v>1057.49</v>
      </c>
      <c r="R11" s="12">
        <f>SUM(R6:R10)</f>
        <v>48391.22</v>
      </c>
      <c r="S11" s="47">
        <f>(B11+C11+D11+E11+F11+H11)/R11*100</f>
        <v>86.236842137891941</v>
      </c>
    </row>
    <row r="12" spans="1:19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9" ht="15.75" thickBot="1" x14ac:dyDescent="0.3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9" ht="15.75" thickBot="1" x14ac:dyDescent="0.3">
      <c r="A14" s="38" t="s">
        <v>30</v>
      </c>
      <c r="B14" s="39" t="s">
        <v>31</v>
      </c>
      <c r="C14" s="39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9" ht="15.75" thickBot="1" x14ac:dyDescent="0.3">
      <c r="A15" s="11" t="s">
        <v>32</v>
      </c>
      <c r="B15" s="12">
        <f>SUM(B11:Q11)</f>
        <v>48391.22</v>
      </c>
      <c r="C15" s="42">
        <f>(B11+C11+D11+E11+F11+H11)/B15*100</f>
        <v>86.236842137891941</v>
      </c>
      <c r="H15" s="3"/>
    </row>
    <row r="16" spans="1:19" ht="15.75" thickBot="1" x14ac:dyDescent="0.3">
      <c r="A16" s="13" t="s">
        <v>33</v>
      </c>
      <c r="B16" s="27">
        <v>2571</v>
      </c>
    </row>
    <row r="17" spans="1:2" ht="15.75" thickBot="1" x14ac:dyDescent="0.3">
      <c r="A17" s="27" t="s">
        <v>34</v>
      </c>
      <c r="B17" s="12">
        <f>SUM(B15:B16)</f>
        <v>50962.22</v>
      </c>
    </row>
    <row r="18" spans="1:2" ht="15.75" thickBot="1" x14ac:dyDescent="0.3">
      <c r="A18" s="40"/>
      <c r="B18" s="41"/>
    </row>
    <row r="19" spans="1:2" ht="15.75" thickBot="1" x14ac:dyDescent="0.3">
      <c r="A19" s="38" t="s">
        <v>35</v>
      </c>
      <c r="B19" s="41"/>
    </row>
    <row r="20" spans="1:2" ht="15.75" thickBot="1" x14ac:dyDescent="0.3">
      <c r="A20" s="27" t="s">
        <v>36</v>
      </c>
      <c r="B20" s="27">
        <v>13663</v>
      </c>
    </row>
    <row r="21" spans="1:2" ht="15.75" thickBot="1" x14ac:dyDescent="0.3">
      <c r="A21" s="27" t="s">
        <v>33</v>
      </c>
      <c r="B21" s="27">
        <v>2219</v>
      </c>
    </row>
    <row r="22" spans="1:2" ht="15.75" thickBot="1" x14ac:dyDescent="0.3">
      <c r="A22" s="27" t="s">
        <v>34</v>
      </c>
      <c r="B22" s="12">
        <f>SUM(B20:B21)</f>
        <v>15882</v>
      </c>
    </row>
    <row r="23" spans="1:2" ht="15.75" thickBot="1" x14ac:dyDescent="0.3"/>
    <row r="24" spans="1:2" ht="15.75" thickBot="1" x14ac:dyDescent="0.3">
      <c r="A24" s="38" t="s">
        <v>37</v>
      </c>
      <c r="B24" s="39">
        <f>B17+B22</f>
        <v>66844.22</v>
      </c>
    </row>
  </sheetData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6ec732-2d80-4b24-87af-80ab85db3e04">
      <Terms xmlns="http://schemas.microsoft.com/office/infopath/2007/PartnerControls"/>
    </lcf76f155ced4ddcb4097134ff3c332f>
    <TaxCatchAll xmlns="b34cf048-79eb-4317-b7ba-a1c40732deb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4FF2093E7CC4EA1A9163A16CA0249" ma:contentTypeVersion="10" ma:contentTypeDescription="Een nieuw document maken." ma:contentTypeScope="" ma:versionID="f30b92f8980df1b3202759d0dfc4c57f">
  <xsd:schema xmlns:xsd="http://www.w3.org/2001/XMLSchema" xmlns:xs="http://www.w3.org/2001/XMLSchema" xmlns:p="http://schemas.microsoft.com/office/2006/metadata/properties" xmlns:ns2="d06ec732-2d80-4b24-87af-80ab85db3e04" xmlns:ns3="b34cf048-79eb-4317-b7ba-a1c40732debe" targetNamespace="http://schemas.microsoft.com/office/2006/metadata/properties" ma:root="true" ma:fieldsID="b3cb515d405b5e12aec9d7914fe992b4" ns2:_="" ns3:_="">
    <xsd:import namespace="d06ec732-2d80-4b24-87af-80ab85db3e04"/>
    <xsd:import namespace="b34cf048-79eb-4317-b7ba-a1c40732d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ec732-2d80-4b24-87af-80ab85db3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cf048-79eb-4317-b7ba-a1c40732de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f66ad09-a126-4c67-a043-5a425e51d391}" ma:internalName="TaxCatchAll" ma:showField="CatchAllData" ma:web="b34cf048-79eb-4317-b7ba-a1c40732d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DE88D-C74C-4934-A5F7-2092D6DBB6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14DC1-E05C-4F2F-90E1-58495925094B}">
  <ds:schemaRefs>
    <ds:schemaRef ds:uri="http://purl.org/dc/terms/"/>
    <ds:schemaRef ds:uri="b34cf048-79eb-4317-b7ba-a1c40732debe"/>
    <ds:schemaRef ds:uri="d06ec732-2d80-4b24-87af-80ab85db3e04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1C87FD3-38B9-476C-9820-EE58F1821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ec732-2d80-4b24-87af-80ab85db3e04"/>
    <ds:schemaRef ds:uri="b34cf048-79eb-4317-b7ba-a1c40732d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Bezettingstabel</vt:lpstr>
    </vt:vector>
  </TitlesOfParts>
  <Manager/>
  <Company>VLAO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idris.peiren</dc:creator>
  <cp:keywords/>
  <dc:description/>
  <cp:lastModifiedBy>Vermeir Steven</cp:lastModifiedBy>
  <cp:revision/>
  <dcterms:created xsi:type="dcterms:W3CDTF">2010-11-26T13:48:20Z</dcterms:created>
  <dcterms:modified xsi:type="dcterms:W3CDTF">2024-04-22T10:44:00Z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0x010100F224FF2093E7CC4EA1A9163A16CA0249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