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30" windowWidth="16035" windowHeight="8700" activeTab="1"/>
  </bookViews>
  <sheets>
    <sheet name="Toelichting" sheetId="1" r:id="rId1"/>
    <sheet name="Scenario1" sheetId="2" r:id="rId2"/>
  </sheets>
  <definedNames/>
  <calcPr fullCalcOnLoad="1"/>
</workbook>
</file>

<file path=xl/sharedStrings.xml><?xml version="1.0" encoding="utf-8"?>
<sst xmlns="http://schemas.openxmlformats.org/spreadsheetml/2006/main" count="435" uniqueCount="176">
  <si>
    <t>Kosten</t>
  </si>
  <si>
    <t>Sloop bovengrondse installaties/gebouwen (t.e.m. maaiveld)</t>
  </si>
  <si>
    <t>Vooronderzoek</t>
  </si>
  <si>
    <t>Haalbaarheidsstudie</t>
  </si>
  <si>
    <t>Sloopinventaris</t>
  </si>
  <si>
    <t>Marktanalyse</t>
  </si>
  <si>
    <t>Waardering</t>
  </si>
  <si>
    <t>Financiele haalbaarheid</t>
  </si>
  <si>
    <t>Opbrengsten</t>
  </si>
  <si>
    <t>Bodemonderzoek (piloottest)</t>
  </si>
  <si>
    <t>Oriënterend bodemonderzoek</t>
  </si>
  <si>
    <t>Beschrijvend bodemonderzoek</t>
  </si>
  <si>
    <t>Opmaak bodemsaneringsproject</t>
  </si>
  <si>
    <t>Piloottest</t>
  </si>
  <si>
    <t>Registratierechten</t>
  </si>
  <si>
    <t>Controle</t>
  </si>
  <si>
    <t>Terreingegevens</t>
  </si>
  <si>
    <t>m²</t>
  </si>
  <si>
    <t>Eenheid</t>
  </si>
  <si>
    <t>Oppervlakte</t>
  </si>
  <si>
    <t>Netto/bruto verhouding</t>
  </si>
  <si>
    <t>Verwerving terrein</t>
  </si>
  <si>
    <t>Aankoop grond (incl. opstallen)</t>
  </si>
  <si>
    <t>%</t>
  </si>
  <si>
    <t>dummy</t>
  </si>
  <si>
    <t>Asbestinventarisatie</t>
  </si>
  <si>
    <t>Opmaak subsidiedossier sloop</t>
  </si>
  <si>
    <t>Sanering</t>
  </si>
  <si>
    <t>€</t>
  </si>
  <si>
    <t>Infrastructuur</t>
  </si>
  <si>
    <t>Aanleg parking</t>
  </si>
  <si>
    <t>Aanleg groenvoorzieningen</t>
  </si>
  <si>
    <t>Grondverzetskosten</t>
  </si>
  <si>
    <t>Grondverzet (opmaak technisch verslag)</t>
  </si>
  <si>
    <t>Opmaak risicobeheersplan</t>
  </si>
  <si>
    <t>Procesmanagement</t>
  </si>
  <si>
    <t>Borgstelling t.a.v. OVAM voor sanering</t>
  </si>
  <si>
    <t>Verwijderen verhardingen</t>
  </si>
  <si>
    <t>Sloopkosten, verwijderen ondergrondse structuren</t>
  </si>
  <si>
    <t>Sloopkosten, afbraak opstallen</t>
  </si>
  <si>
    <t>Veiligheidscoördinatie en (milieu)kundige begeleiding expert</t>
  </si>
  <si>
    <t>Grondsanering_2</t>
  </si>
  <si>
    <t>Grondwatersanering_1</t>
  </si>
  <si>
    <t>Grondwatersanering_2</t>
  </si>
  <si>
    <t>Grondsanering_1</t>
  </si>
  <si>
    <t>Milieukundige begeleiding erkend bodemsaneringsdeskundige_1</t>
  </si>
  <si>
    <t>Milieukundige begeleiding erkend bodemsaneringsdeskundige_2</t>
  </si>
  <si>
    <t>Milieukundige begeleiding erkend bodemsaneringsdeskundige_3</t>
  </si>
  <si>
    <t>Milieukundige begeleiding erkend bodemsaneringsdeskundige_4</t>
  </si>
  <si>
    <t>Bouwrijp maken terrein (egaliseren, ophoging, ...)</t>
  </si>
  <si>
    <t>Herlocatie bestaande activiteiten</t>
  </si>
  <si>
    <t>Herlocatie bestaande bedrijfsactiviteiten</t>
  </si>
  <si>
    <t>Ontbossing (incl. ev. compensatiekosten)</t>
  </si>
  <si>
    <t>Aanleg wegenis (straat, voet- en fietspad, kunstwerken, ...)</t>
  </si>
  <si>
    <t>Aanleg nutsvoorzieningen (riolering, …)</t>
  </si>
  <si>
    <t>Project-MER of plan-MER</t>
  </si>
  <si>
    <t>Mobiliteitsstudie (MOBER)</t>
  </si>
  <si>
    <t>Masterplan, ruimtelijk inrichtingsplan</t>
  </si>
  <si>
    <t>Projectmanagement</t>
  </si>
  <si>
    <t>Marketing en comm. (promotie en makelaarskosten, …)</t>
  </si>
  <si>
    <t>Diverse kosten</t>
  </si>
  <si>
    <t>Subtotaal kosten (excl. BTW)</t>
  </si>
  <si>
    <t>BTW</t>
  </si>
  <si>
    <t>Subtotaal kosten (incl. BTW)</t>
  </si>
  <si>
    <t>Opbrengsten uit verkoop</t>
  </si>
  <si>
    <t>Subsidies</t>
  </si>
  <si>
    <t>Subtotaal opbrengsten (excl. BTW)</t>
  </si>
  <si>
    <t>Subsidies sloop</t>
  </si>
  <si>
    <t>Residentieel_1</t>
  </si>
  <si>
    <t>Retail_1</t>
  </si>
  <si>
    <t>KMO_2</t>
  </si>
  <si>
    <t>KMO_1</t>
  </si>
  <si>
    <t>Retail_2</t>
  </si>
  <si>
    <t>Residentieel_2</t>
  </si>
  <si>
    <t>Residentieel_3</t>
  </si>
  <si>
    <t>Residentieel_4</t>
  </si>
  <si>
    <t>Operationele kosten (vastgoedexploitatie)</t>
  </si>
  <si>
    <t>restwaarde na verhuur</t>
  </si>
  <si>
    <t>Leegstand (verrekend t.o.v. huurinkomsten)</t>
  </si>
  <si>
    <t>Aanvangsleegstand</t>
  </si>
  <si>
    <t>Frictieleegstand</t>
  </si>
  <si>
    <t>Structurele leegstand (overcapaciteit)</t>
  </si>
  <si>
    <t xml:space="preserve">Onderhoud, renovatie </t>
  </si>
  <si>
    <t>Parkmanagement</t>
  </si>
  <si>
    <t>Opbrengsten uit verhuur, erfpacht, concessie</t>
  </si>
  <si>
    <t>Diverse opbrengsten</t>
  </si>
  <si>
    <t>Assumpties</t>
  </si>
  <si>
    <t>Indices</t>
  </si>
  <si>
    <t>Marge illiquiditeit vastgoed</t>
  </si>
  <si>
    <t>Risicomarge</t>
  </si>
  <si>
    <t>DCF-rate</t>
  </si>
  <si>
    <r>
      <t>OLO</t>
    </r>
    <r>
      <rPr>
        <i/>
        <vertAlign val="subscript"/>
        <sz val="8"/>
        <rFont val="Verdana"/>
        <family val="2"/>
      </rPr>
      <t>10</t>
    </r>
  </si>
  <si>
    <t>Vermogensstructuur</t>
  </si>
  <si>
    <t>Bruto grond oppervlakte</t>
  </si>
  <si>
    <t>Netto (bebouwbare) grond oppervlakte</t>
  </si>
  <si>
    <t>Netto (bebouwbare) vloeroppervlakte</t>
  </si>
  <si>
    <t>V/T (verrekend in netto oppervlakten)</t>
  </si>
  <si>
    <t>factor</t>
  </si>
  <si>
    <t>Straatmeubilair (verlichting, signalisatie, …)</t>
  </si>
  <si>
    <t>Kantoren_1</t>
  </si>
  <si>
    <t>Kantoren_2</t>
  </si>
  <si>
    <t>Bouwkosten vastgoed</t>
  </si>
  <si>
    <t>Bufferbekken (hemelwater)</t>
  </si>
  <si>
    <t>Verzekering en beheer (belastingen, OV, makelaarskosten, …)</t>
  </si>
  <si>
    <t>Juridische, fiscale bijstand</t>
  </si>
  <si>
    <t>Subsidies aanleg bedrijventerreinen</t>
  </si>
  <si>
    <t>BTW-tarief</t>
  </si>
  <si>
    <t>Administratieve kosten (notaris, ...)</t>
  </si>
  <si>
    <t>BTW-recuperatie</t>
  </si>
  <si>
    <t>Constructiekosten</t>
  </si>
  <si>
    <t>Erelonen</t>
  </si>
  <si>
    <t>Architect</t>
  </si>
  <si>
    <t>Ingenieursbureau</t>
  </si>
  <si>
    <t>Kosten projectvennootschap (boekhouding, administratie, …)</t>
  </si>
  <si>
    <t>Kosten oprichting projectvennootschap</t>
  </si>
  <si>
    <t>VH (excl.BTW)</t>
  </si>
  <si>
    <t>Totaal</t>
  </si>
  <si>
    <t>Bankleningen</t>
  </si>
  <si>
    <t>Achtergestelde leningen</t>
  </si>
  <si>
    <t>Aandelenkapitaal</t>
  </si>
  <si>
    <t>Intrestlast achtergestelde leningen</t>
  </si>
  <si>
    <t>Intrestlast bankleningen</t>
  </si>
  <si>
    <t>Intresten</t>
  </si>
  <si>
    <t>Kasstroom uit bedrijfs- en investeringsactiviteiten</t>
  </si>
  <si>
    <t>Kasstroom uit financieringsactiviteiten</t>
  </si>
  <si>
    <t>Kasstroom</t>
  </si>
  <si>
    <t>Cumulatieve kasstroom</t>
  </si>
  <si>
    <t>Openstaand saldo</t>
  </si>
  <si>
    <t>Toename (+) / afname (-)</t>
  </si>
  <si>
    <t>(excl. intresten en inkomstenbelastingen)</t>
  </si>
  <si>
    <t>(excl. inkomstenbelastingen)</t>
  </si>
  <si>
    <t>Totale kasstroom na financieringsactiviteiten</t>
  </si>
  <si>
    <t>DCF-rate op operationele activiteiten</t>
  </si>
  <si>
    <t>Intern rendement (IRR)</t>
  </si>
  <si>
    <t>Kasstroom aandeelhouders</t>
  </si>
  <si>
    <t>Cumulatieve kasstroom aandeelhouders</t>
  </si>
  <si>
    <t>Aandeel kapitaal</t>
  </si>
  <si>
    <t>Aandeel achtergestelde leningen</t>
  </si>
  <si>
    <t>Aandeel bankleningen</t>
  </si>
  <si>
    <t>Vereist rendement kapitaal</t>
  </si>
  <si>
    <t>Netto Actuele Waarde (verrekend @ vereist rendement kapitaal)</t>
  </si>
  <si>
    <t>Netto Actuele Waarde (verrekend @ DCF-rate)</t>
  </si>
  <si>
    <t>Financieringsratio's</t>
  </si>
  <si>
    <t>Toelichting</t>
  </si>
  <si>
    <t>Doel</t>
  </si>
  <si>
    <t>Het financieel model heeft tot doel:</t>
  </si>
  <si>
    <t>Bovenstaande zal geëvalueerd worden aan de hand van een aantal courante financiële en ontwikkeling-technische ratio's.</t>
  </si>
  <si>
    <t>In het model worden geen vennootschapsbelastingen in rekening gebracht.</t>
  </si>
  <si>
    <t>Financiering en vermogenstructuur</t>
  </si>
  <si>
    <t>Het model gaat uit van drie vormen van financiering nl. (aandelen)kapitaal, achtergestelde leningen en bankleningen</t>
  </si>
  <si>
    <t>Belastingen en BTW</t>
  </si>
  <si>
    <t>Op eenvoudige wijze de financiële haalbaarheid van het herontwikkelingsproject te evalueren;</t>
  </si>
  <si>
    <t>Het model hanteert geen inflatie, noch ABEX index.</t>
  </si>
  <si>
    <t>Tijdshorizon</t>
  </si>
  <si>
    <t>Dummy lijnen</t>
  </si>
  <si>
    <t>Bij zowel kosten als opbrengsten zijn verschillende dummy lijnen voorzien. Hier kunnen aanvullende, projectspecifieke kosten- en/of opbrengstenposten worden ingevoerd.</t>
  </si>
  <si>
    <t>Methoden &amp; assumpties</t>
  </si>
  <si>
    <t>Legende</t>
  </si>
  <si>
    <t>Invulcel</t>
  </si>
  <si>
    <t>Kosten en opbrengsten</t>
  </si>
  <si>
    <t>Berekende waarde</t>
  </si>
  <si>
    <t>Controle (berekende waarde)</t>
  </si>
  <si>
    <t>De ontwikkelaar/ projectvennootschap te confronteren met mogelijk nog niet nader onderzochte kosten- en/of opbrengsten (vb. leegstand bij verhuur);</t>
  </si>
  <si>
    <t xml:space="preserve">De ontwikkelaar/ projectvennootschap dient alle kosten en opbrengsten (in euro) toe te wijzen i.f.v. de vooropgestelde tijdshorizon. </t>
  </si>
  <si>
    <t>De bruto en netto oppervlakten alsook vloeroppervlakte dienen te worden ingegeven. Deze waarden worden nadien niet verrekend.</t>
  </si>
  <si>
    <t>Het model houdt geen rekening met een mogelijke koppeling van huurinkomsten aan de gezondheidsindex. Stijging van huurinkomsten dient eventueel manueel te worden ingegeven.</t>
  </si>
  <si>
    <t>Voor verrekening van de Netto Actuele Waarde wordt een DCF-rate samengesteld met als basis de OLO over 10 jaar.</t>
  </si>
  <si>
    <t>Het model laat BTW-recuperatie toe. Daartoe dient per kostenpost een BTW-tarief te worden ingegeven. Voor eventuele BTW-recuperatie zijn een aantal dummy lijnen voorzien.</t>
  </si>
  <si>
    <t>De ontwikkelaar/projectvennootschap dient een inschatting te maken van het vereiste rendement op het verstrekte kapitaal, alsook intrestlast op de achtergestelde leningen en vreemd vermogen.</t>
  </si>
  <si>
    <t>Het model voorziet geen mogelijkheid tot het uitkeren van (tussentijdse) dividenden.</t>
  </si>
  <si>
    <t>Bij berekening van de intresten (op jaarbasis) wordt - op conservatieve wijze - uitgegaan van een opname van de financiering op de eerste dag van ieder jaar.</t>
  </si>
  <si>
    <t>Het model gaat uit van een 'sculpted' aangroei van in te brengen aandelenkapitaal (eigen inbreng van kapitaal), in functie van de behoeften.</t>
  </si>
  <si>
    <t>Het financieel model wordt ingevuld aan de hand van een kasplanningsprognose, gespreid over verschillende jaren.</t>
  </si>
  <si>
    <t>Hierbij wordt een tijdshorizon van max. 10 jaar gehanteerd.</t>
  </si>
  <si>
    <t>De kleinste tijdseenheid is een periode van één jaar.</t>
  </si>
  <si>
    <t>De accuraatheid, robuustheid van invoerwaarden (vb. saneringskosten, …) te controleren;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</si>
</sst>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0">
    <font>
      <sz val="9"/>
      <name val="Verdana"/>
      <family val="0"/>
    </font>
    <font>
      <b/>
      <sz val="10"/>
      <name val="Verdana"/>
      <family val="2"/>
    </font>
    <font>
      <b/>
      <sz val="12"/>
      <color indexed="9"/>
      <name val="Verdana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u val="single"/>
      <sz val="9"/>
      <color indexed="12"/>
      <name val="Verdana"/>
      <family val="0"/>
    </font>
    <font>
      <u val="single"/>
      <sz val="9"/>
      <color indexed="36"/>
      <name val="Verdana"/>
      <family val="0"/>
    </font>
    <font>
      <b/>
      <i/>
      <sz val="8"/>
      <name val="Verdana"/>
      <family val="2"/>
    </font>
    <font>
      <i/>
      <sz val="8"/>
      <name val="Verdana"/>
      <family val="2"/>
    </font>
    <font>
      <b/>
      <sz val="10"/>
      <color indexed="9"/>
      <name val="Verdana"/>
      <family val="2"/>
    </font>
    <font>
      <i/>
      <vertAlign val="subscript"/>
      <sz val="8"/>
      <name val="Verdana"/>
      <family val="2"/>
    </font>
    <font>
      <b/>
      <u val="single"/>
      <sz val="8"/>
      <color indexed="9"/>
      <name val="Verdana"/>
      <family val="2"/>
    </font>
    <font>
      <u val="single"/>
      <sz val="8"/>
      <name val="Verdana"/>
      <family val="2"/>
    </font>
    <font>
      <i/>
      <sz val="8"/>
      <color indexed="9"/>
      <name val="Verdana"/>
      <family val="2"/>
    </font>
    <font>
      <b/>
      <sz val="8"/>
      <name val="Verdana"/>
      <family val="2"/>
    </font>
    <font>
      <i/>
      <sz val="9"/>
      <name val="Verdana"/>
      <family val="2"/>
    </font>
    <font>
      <b/>
      <sz val="8.5"/>
      <name val="Verdana"/>
      <family val="2"/>
    </font>
    <font>
      <sz val="6.75"/>
      <name val="Verdana"/>
      <family val="2"/>
    </font>
    <font>
      <b/>
      <sz val="6.75"/>
      <name val="Verdana"/>
      <family val="2"/>
    </font>
    <font>
      <sz val="14.75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4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0" fontId="9" fillId="2" borderId="0" xfId="0" applyFont="1" applyFill="1" applyAlignment="1">
      <alignment/>
    </xf>
    <xf numFmtId="3" fontId="7" fillId="5" borderId="0" xfId="0" applyNumberFormat="1" applyFont="1" applyFill="1" applyAlignment="1">
      <alignment horizontal="right"/>
    </xf>
    <xf numFmtId="3" fontId="7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right"/>
    </xf>
    <xf numFmtId="3" fontId="4" fillId="6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0" fontId="4" fillId="5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8" fontId="4" fillId="0" borderId="0" xfId="0" applyNumberFormat="1" applyFont="1" applyAlignment="1">
      <alignment horizontal="right"/>
    </xf>
    <xf numFmtId="10" fontId="4" fillId="5" borderId="0" xfId="21" applyNumberFormat="1" applyFont="1" applyFill="1" applyBorder="1" applyAlignment="1">
      <alignment/>
    </xf>
    <xf numFmtId="9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3" fillId="2" borderId="0" xfId="0" applyFont="1" applyFill="1" applyAlignment="1">
      <alignment/>
    </xf>
    <xf numFmtId="10" fontId="4" fillId="0" borderId="0" xfId="21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right"/>
    </xf>
    <xf numFmtId="9" fontId="4" fillId="5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left"/>
    </xf>
    <xf numFmtId="3" fontId="14" fillId="5" borderId="0" xfId="0" applyNumberFormat="1" applyFont="1" applyFill="1" applyAlignment="1">
      <alignment horizontal="right"/>
    </xf>
    <xf numFmtId="9" fontId="14" fillId="5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2" fillId="7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3" fontId="4" fillId="6" borderId="1" xfId="0" applyNumberFormat="1" applyFont="1" applyFill="1" applyBorder="1" applyAlignment="1">
      <alignment horizontal="right"/>
    </xf>
    <xf numFmtId="9" fontId="4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7" fillId="6" borderId="0" xfId="0" applyNumberFormat="1" applyFont="1" applyFill="1" applyAlignment="1">
      <alignment horizontal="right"/>
    </xf>
    <xf numFmtId="164" fontId="7" fillId="6" borderId="0" xfId="21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64" fontId="4" fillId="6" borderId="0" xfId="0" applyNumberFormat="1" applyFont="1" applyFill="1" applyAlignment="1">
      <alignment horizontal="right"/>
    </xf>
    <xf numFmtId="2" fontId="4" fillId="6" borderId="0" xfId="0" applyNumberFormat="1" applyFont="1" applyFill="1" applyAlignment="1">
      <alignment horizontal="right"/>
    </xf>
    <xf numFmtId="3" fontId="4" fillId="7" borderId="0" xfId="0" applyNumberFormat="1" applyFont="1" applyFill="1" applyAlignment="1" applyProtection="1">
      <alignment horizontal="right"/>
      <protection locked="0"/>
    </xf>
    <xf numFmtId="10" fontId="4" fillId="7" borderId="0" xfId="21" applyNumberFormat="1" applyFont="1" applyFill="1" applyBorder="1" applyAlignment="1" applyProtection="1">
      <alignment/>
      <protection locked="0"/>
    </xf>
    <xf numFmtId="9" fontId="4" fillId="7" borderId="0" xfId="0" applyNumberFormat="1" applyFont="1" applyFill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Verdana"/>
                <a:ea typeface="Verdana"/>
                <a:cs typeface="Verdana"/>
              </a:rPr>
              <a:t>Totale kasstroom na financiering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0925"/>
          <c:w val="0.68575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Scenario1!$D$242</c:f>
              <c:strCache>
                <c:ptCount val="1"/>
                <c:pt idx="0">
                  <c:v>Kasstroom aandeelhouders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Scenario1!$K$3:$T$3</c:f>
              <c:numCache/>
            </c:numRef>
          </c:cat>
          <c:val>
            <c:numRef>
              <c:f>Scenario1!$K$242:$T$242</c:f>
              <c:numCache>
                <c:ptCount val="10"/>
                <c:pt idx="0">
                  <c:v>-326800</c:v>
                </c:pt>
                <c:pt idx="1">
                  <c:v>1737635</c:v>
                </c:pt>
                <c:pt idx="2">
                  <c:v>-3784150</c:v>
                </c:pt>
                <c:pt idx="3">
                  <c:v>-3297300</c:v>
                </c:pt>
                <c:pt idx="4">
                  <c:v>5327850</c:v>
                </c:pt>
                <c:pt idx="5">
                  <c:v>-56450</c:v>
                </c:pt>
                <c:pt idx="6">
                  <c:v>-17818645</c:v>
                </c:pt>
                <c:pt idx="7">
                  <c:v>-20150</c:v>
                </c:pt>
                <c:pt idx="8">
                  <c:v>24979850</c:v>
                </c:pt>
                <c:pt idx="9">
                  <c:v>-18150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Scenario1!$D$243</c:f>
              <c:strCache>
                <c:ptCount val="1"/>
                <c:pt idx="0">
                  <c:v>Cumulatieve kasstroom aandeelhouders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Scenario1!$K$3:$T$3</c:f>
              <c:numCache/>
            </c:numRef>
          </c:cat>
          <c:val>
            <c:numRef>
              <c:f>Scenario1!$K$243:$T$243</c:f>
              <c:numCache>
                <c:ptCount val="10"/>
                <c:pt idx="0">
                  <c:v>-326800</c:v>
                </c:pt>
                <c:pt idx="1">
                  <c:v>1410835</c:v>
                </c:pt>
                <c:pt idx="2">
                  <c:v>-2373315</c:v>
                </c:pt>
                <c:pt idx="3">
                  <c:v>-5670615</c:v>
                </c:pt>
                <c:pt idx="4">
                  <c:v>-342765</c:v>
                </c:pt>
                <c:pt idx="5">
                  <c:v>-399215</c:v>
                </c:pt>
                <c:pt idx="6">
                  <c:v>-18217860</c:v>
                </c:pt>
                <c:pt idx="7">
                  <c:v>-18238010</c:v>
                </c:pt>
                <c:pt idx="8">
                  <c:v>6741840</c:v>
                </c:pt>
                <c:pt idx="9">
                  <c:v>6723690</c:v>
                </c:pt>
              </c:numCache>
            </c:numRef>
          </c:val>
          <c:smooth val="0"/>
        </c:ser>
        <c:marker val="1"/>
        <c:axId val="8340543"/>
        <c:axId val="7956024"/>
      </c:lineChart>
      <c:catAx>
        <c:axId val="8340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Verdana"/>
                    <a:ea typeface="Verdana"/>
                    <a:cs typeface="Verdana"/>
                  </a:rPr>
                  <a:t>Jaar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Verdana"/>
                <a:ea typeface="Verdana"/>
                <a:cs typeface="Verdana"/>
              </a:defRPr>
            </a:pPr>
          </a:p>
        </c:txPr>
        <c:crossAx val="7956024"/>
        <c:crosses val="autoZero"/>
        <c:auto val="1"/>
        <c:lblOffset val="100"/>
        <c:noMultiLvlLbl val="0"/>
      </c:catAx>
      <c:valAx>
        <c:axId val="7956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Verdana"/>
                    <a:ea typeface="Verdana"/>
                    <a:cs typeface="Verdana"/>
                  </a:rPr>
                  <a:t>Euro (€)</a:t>
                </a:r>
              </a:p>
            </c:rich>
          </c:tx>
          <c:layout>
            <c:manualLayout>
              <c:xMode val="factor"/>
              <c:yMode val="factor"/>
              <c:x val="-0.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Verdana"/>
                <a:ea typeface="Verdana"/>
                <a:cs typeface="Verdana"/>
              </a:defRPr>
            </a:pPr>
          </a:p>
        </c:txPr>
        <c:crossAx val="83405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352425</xdr:colOff>
      <xdr:row>1</xdr:row>
      <xdr:rowOff>0</xdr:rowOff>
    </xdr:from>
    <xdr:to>
      <xdr:col>28</xdr:col>
      <xdr:colOff>533400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5573375" y="295275"/>
        <a:ext cx="56673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workbookViewId="0" topLeftCell="A1">
      <selection activeCell="C1" sqref="C1"/>
    </sheetView>
  </sheetViews>
  <sheetFormatPr defaultColWidth="9.00390625" defaultRowHeight="11.25"/>
  <cols>
    <col min="1" max="1" width="2.625" style="56" customWidth="1"/>
    <col min="2" max="2" width="2.875" style="56" customWidth="1"/>
    <col min="3" max="3" width="3.00390625" style="58" customWidth="1"/>
    <col min="4" max="4" width="9.00390625" style="59" customWidth="1"/>
    <col min="5" max="16384" width="9.00390625" style="56" customWidth="1"/>
  </cols>
  <sheetData>
    <row r="1" spans="1:18" ht="24.75" customHeight="1">
      <c r="A1" s="54" t="s">
        <v>143</v>
      </c>
      <c r="B1" s="54"/>
      <c r="C1" s="55"/>
      <c r="D1" s="5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3" ht="12.75">
      <c r="B3" s="57" t="s">
        <v>144</v>
      </c>
    </row>
    <row r="4" ht="11.25">
      <c r="C4" s="58" t="s">
        <v>145</v>
      </c>
    </row>
    <row r="5" ht="11.25">
      <c r="D5" s="59" t="s">
        <v>151</v>
      </c>
    </row>
    <row r="6" ht="11.25">
      <c r="D6" s="59" t="s">
        <v>175</v>
      </c>
    </row>
    <row r="7" ht="11.25">
      <c r="D7" s="59" t="s">
        <v>162</v>
      </c>
    </row>
    <row r="9" spans="3:4" s="60" customFormat="1" ht="11.25">
      <c r="C9" s="61" t="s">
        <v>146</v>
      </c>
      <c r="D9" s="59"/>
    </row>
    <row r="10" spans="3:4" s="60" customFormat="1" ht="11.25">
      <c r="C10" s="58"/>
      <c r="D10" s="59"/>
    </row>
    <row r="12" spans="2:20" s="62" customFormat="1" ht="12.75">
      <c r="B12" s="57" t="s">
        <v>156</v>
      </c>
      <c r="C12" s="63"/>
      <c r="D12" s="59"/>
      <c r="E12" s="64"/>
      <c r="F12" s="59"/>
      <c r="G12" s="65"/>
      <c r="H12" s="66"/>
      <c r="I12" s="66"/>
      <c r="J12" s="67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 s="62" customFormat="1" ht="12.75">
      <c r="B13" s="57"/>
      <c r="C13" s="63" t="s">
        <v>153</v>
      </c>
      <c r="D13" s="59"/>
      <c r="E13" s="64"/>
      <c r="F13" s="59"/>
      <c r="G13" s="65"/>
      <c r="H13" s="66"/>
      <c r="I13" s="66"/>
      <c r="J13" s="67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 s="62" customFormat="1" ht="12.75">
      <c r="B14" s="57"/>
      <c r="C14" s="63"/>
      <c r="D14" s="59" t="s">
        <v>172</v>
      </c>
      <c r="E14" s="64"/>
      <c r="F14" s="59"/>
      <c r="G14" s="65"/>
      <c r="H14" s="66"/>
      <c r="I14" s="66"/>
      <c r="J14" s="67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 s="62" customFormat="1" ht="12.75">
      <c r="B15" s="57"/>
      <c r="C15" s="63"/>
      <c r="D15" s="59" t="s">
        <v>173</v>
      </c>
      <c r="E15" s="64"/>
      <c r="F15" s="59"/>
      <c r="G15" s="65"/>
      <c r="H15" s="66"/>
      <c r="I15" s="66"/>
      <c r="J15" s="67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 s="62" customFormat="1" ht="12.75">
      <c r="B16" s="57"/>
      <c r="C16" s="63"/>
      <c r="D16" s="59" t="s">
        <v>174</v>
      </c>
      <c r="E16" s="64"/>
      <c r="F16" s="59"/>
      <c r="G16" s="65"/>
      <c r="H16" s="66"/>
      <c r="I16" s="66"/>
      <c r="J16" s="67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 s="62" customFormat="1" ht="12.75">
      <c r="B17" s="57"/>
      <c r="C17" s="63"/>
      <c r="D17" s="59"/>
      <c r="E17" s="64"/>
      <c r="F17" s="59"/>
      <c r="G17" s="65"/>
      <c r="H17" s="66"/>
      <c r="I17" s="66"/>
      <c r="J17" s="67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 s="62" customFormat="1" ht="12.75">
      <c r="B18" s="57"/>
      <c r="C18" s="63" t="s">
        <v>159</v>
      </c>
      <c r="D18" s="59"/>
      <c r="E18" s="64"/>
      <c r="F18" s="59"/>
      <c r="G18" s="65"/>
      <c r="H18" s="66"/>
      <c r="I18" s="66"/>
      <c r="J18" s="67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 s="62" customFormat="1" ht="12.75">
      <c r="B19" s="57"/>
      <c r="C19" s="63"/>
      <c r="D19" s="59" t="s">
        <v>163</v>
      </c>
      <c r="E19" s="64"/>
      <c r="F19" s="59"/>
      <c r="G19" s="65"/>
      <c r="H19" s="66"/>
      <c r="I19" s="66"/>
      <c r="J19" s="67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 s="62" customFormat="1" ht="12.75">
      <c r="B20" s="57"/>
      <c r="C20" s="63"/>
      <c r="D20" s="59"/>
      <c r="E20" s="64"/>
      <c r="F20" s="59"/>
      <c r="G20" s="65"/>
      <c r="H20" s="66"/>
      <c r="I20" s="66"/>
      <c r="J20" s="67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 s="62" customFormat="1" ht="12.75">
      <c r="B21" s="57"/>
      <c r="C21" s="58" t="s">
        <v>19</v>
      </c>
      <c r="D21" s="59"/>
      <c r="E21" s="64"/>
      <c r="F21" s="59"/>
      <c r="G21" s="65"/>
      <c r="H21" s="66"/>
      <c r="I21" s="66"/>
      <c r="J21" s="67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 s="62" customFormat="1" ht="12.75">
      <c r="B22" s="57"/>
      <c r="C22" s="58"/>
      <c r="D22" s="59" t="s">
        <v>164</v>
      </c>
      <c r="E22" s="64"/>
      <c r="F22" s="59"/>
      <c r="G22" s="65"/>
      <c r="H22" s="66"/>
      <c r="I22" s="66"/>
      <c r="J22" s="67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 s="62" customFormat="1" ht="12.75">
      <c r="B23" s="57"/>
      <c r="C23" s="63"/>
      <c r="D23" s="59"/>
      <c r="E23" s="64"/>
      <c r="F23" s="59"/>
      <c r="G23" s="65"/>
      <c r="H23" s="66"/>
      <c r="I23" s="66"/>
      <c r="J23" s="67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 s="62" customFormat="1" ht="12.75">
      <c r="B24" s="57"/>
      <c r="C24" s="58" t="s">
        <v>87</v>
      </c>
      <c r="D24" s="59"/>
      <c r="E24" s="64"/>
      <c r="F24" s="59"/>
      <c r="G24" s="65"/>
      <c r="H24" s="66"/>
      <c r="I24" s="66"/>
      <c r="J24" s="67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 s="62" customFormat="1" ht="12.75">
      <c r="B25" s="57"/>
      <c r="C25" s="63"/>
      <c r="D25" s="59" t="s">
        <v>152</v>
      </c>
      <c r="E25" s="64"/>
      <c r="F25" s="59"/>
      <c r="G25" s="65"/>
      <c r="H25" s="66"/>
      <c r="I25" s="66"/>
      <c r="J25" s="67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 s="62" customFormat="1" ht="12.75">
      <c r="B26" s="57"/>
      <c r="C26" s="63"/>
      <c r="D26" s="59" t="s">
        <v>165</v>
      </c>
      <c r="E26" s="64"/>
      <c r="F26" s="59"/>
      <c r="G26" s="65"/>
      <c r="H26" s="66"/>
      <c r="I26" s="66"/>
      <c r="J26" s="67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 s="62" customFormat="1" ht="12.75">
      <c r="B27" s="57"/>
      <c r="C27" s="63"/>
      <c r="D27" s="59" t="s">
        <v>166</v>
      </c>
      <c r="E27" s="64"/>
      <c r="F27" s="59"/>
      <c r="G27" s="65"/>
      <c r="H27" s="66"/>
      <c r="I27" s="66"/>
      <c r="J27" s="67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 s="62" customFormat="1" ht="12.75">
      <c r="B28" s="57"/>
      <c r="C28" s="63"/>
      <c r="D28" s="59"/>
      <c r="E28" s="64"/>
      <c r="F28" s="59"/>
      <c r="G28" s="65"/>
      <c r="H28" s="66"/>
      <c r="I28" s="66"/>
      <c r="J28" s="67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 s="62" customFormat="1" ht="12.75">
      <c r="B29" s="57"/>
      <c r="C29" s="63" t="s">
        <v>150</v>
      </c>
      <c r="D29" s="59"/>
      <c r="E29" s="64"/>
      <c r="F29" s="59"/>
      <c r="G29" s="65"/>
      <c r="H29" s="66"/>
      <c r="I29" s="66"/>
      <c r="J29" s="67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 s="62" customFormat="1" ht="12.75">
      <c r="B30" s="57"/>
      <c r="C30" s="63"/>
      <c r="D30" s="59" t="s">
        <v>167</v>
      </c>
      <c r="E30" s="64"/>
      <c r="F30" s="59"/>
      <c r="G30" s="65"/>
      <c r="H30" s="66"/>
      <c r="I30" s="66"/>
      <c r="J30" s="67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 s="62" customFormat="1" ht="12.75">
      <c r="B31" s="57"/>
      <c r="C31" s="63"/>
      <c r="D31" s="59" t="s">
        <v>147</v>
      </c>
      <c r="E31" s="64"/>
      <c r="F31" s="59"/>
      <c r="G31" s="65"/>
      <c r="H31" s="66"/>
      <c r="I31" s="66"/>
      <c r="J31" s="67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 s="62" customFormat="1" ht="12.75">
      <c r="B32" s="57"/>
      <c r="C32" s="63"/>
      <c r="D32" s="59"/>
      <c r="E32" s="64"/>
      <c r="F32" s="59"/>
      <c r="G32" s="65"/>
      <c r="H32" s="66"/>
      <c r="I32" s="66"/>
      <c r="J32" s="67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 s="62" customFormat="1" ht="12.75">
      <c r="B33" s="57"/>
      <c r="C33" s="63" t="s">
        <v>148</v>
      </c>
      <c r="D33" s="59"/>
      <c r="E33" s="64"/>
      <c r="F33" s="59"/>
      <c r="G33" s="65"/>
      <c r="H33" s="66"/>
      <c r="I33" s="66"/>
      <c r="J33" s="67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 s="62" customFormat="1" ht="12.75">
      <c r="B34" s="57"/>
      <c r="C34" s="63"/>
      <c r="D34" s="59" t="s">
        <v>149</v>
      </c>
      <c r="E34" s="64"/>
      <c r="F34" s="59"/>
      <c r="G34" s="65"/>
      <c r="H34" s="66"/>
      <c r="I34" s="66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 s="62" customFormat="1" ht="12.75">
      <c r="B35" s="57"/>
      <c r="C35" s="63"/>
      <c r="D35" s="59" t="s">
        <v>168</v>
      </c>
      <c r="E35" s="64"/>
      <c r="F35" s="59"/>
      <c r="G35" s="65"/>
      <c r="H35" s="66"/>
      <c r="I35" s="66"/>
      <c r="J35" s="67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 s="62" customFormat="1" ht="12.75">
      <c r="B36" s="57"/>
      <c r="C36" s="63"/>
      <c r="D36" s="59" t="s">
        <v>169</v>
      </c>
      <c r="E36" s="64"/>
      <c r="F36" s="59"/>
      <c r="G36" s="65"/>
      <c r="H36" s="66"/>
      <c r="I36" s="66"/>
      <c r="J36" s="67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 s="62" customFormat="1" ht="12.75">
      <c r="B37" s="57"/>
      <c r="C37" s="63"/>
      <c r="D37" s="59" t="s">
        <v>170</v>
      </c>
      <c r="E37" s="64"/>
      <c r="F37" s="59"/>
      <c r="G37" s="65"/>
      <c r="H37" s="66"/>
      <c r="I37" s="66"/>
      <c r="J37" s="67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 s="62" customFormat="1" ht="12.75">
      <c r="B38" s="57"/>
      <c r="C38" s="63"/>
      <c r="D38" s="59" t="s">
        <v>171</v>
      </c>
      <c r="E38" s="64"/>
      <c r="F38" s="59"/>
      <c r="G38" s="65"/>
      <c r="H38" s="66"/>
      <c r="I38" s="66"/>
      <c r="J38" s="67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 s="62" customFormat="1" ht="12.75">
      <c r="B39" s="57"/>
      <c r="C39" s="63"/>
      <c r="D39" s="59"/>
      <c r="E39" s="64"/>
      <c r="F39" s="59"/>
      <c r="G39" s="65"/>
      <c r="H39" s="66"/>
      <c r="I39" s="66"/>
      <c r="J39" s="67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 s="62" customFormat="1" ht="12.75">
      <c r="B40" s="57"/>
      <c r="C40" s="58" t="s">
        <v>154</v>
      </c>
      <c r="D40" s="59"/>
      <c r="E40" s="64"/>
      <c r="F40" s="59"/>
      <c r="G40" s="65"/>
      <c r="H40" s="66"/>
      <c r="I40" s="66"/>
      <c r="J40" s="67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 s="62" customFormat="1" ht="12.75">
      <c r="B41" s="57"/>
      <c r="C41" s="58"/>
      <c r="D41" s="59" t="s">
        <v>155</v>
      </c>
      <c r="E41" s="64"/>
      <c r="F41" s="59"/>
      <c r="G41" s="65"/>
      <c r="H41" s="66"/>
      <c r="I41" s="66"/>
      <c r="J41" s="67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3" ht="12.75">
      <c r="B43" s="57" t="s">
        <v>157</v>
      </c>
    </row>
    <row r="45" spans="3:4" ht="11.25">
      <c r="C45" s="69"/>
      <c r="D45" s="59" t="s">
        <v>158</v>
      </c>
    </row>
    <row r="47" spans="3:4" ht="11.25">
      <c r="C47" s="70"/>
      <c r="D47" s="59" t="s">
        <v>160</v>
      </c>
    </row>
    <row r="49" spans="3:4" ht="11.25">
      <c r="C49" s="71"/>
      <c r="D49" s="59" t="s">
        <v>161</v>
      </c>
    </row>
  </sheetData>
  <sheetProtection password="DAB5" sheet="1" objects="1" scenarios="1" formatCells="0" formatColumns="0"/>
  <conditionalFormatting sqref="C49">
    <cfRule type="cellIs" priority="1" dxfId="0" operator="notEqual" stopIfTrue="1">
      <formula>$H49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1"/>
  <sheetViews>
    <sheetView showGridLines="0" tabSelected="1" workbookViewId="0" topLeftCell="A1">
      <selection activeCell="A237" sqref="A237"/>
    </sheetView>
  </sheetViews>
  <sheetFormatPr defaultColWidth="9.00390625" defaultRowHeight="11.25" outlineLevelRow="1"/>
  <cols>
    <col min="1" max="1" width="1.37890625" style="0" customWidth="1"/>
    <col min="2" max="2" width="2.375" style="1" customWidth="1"/>
    <col min="3" max="3" width="2.375" style="38" customWidth="1"/>
    <col min="4" max="4" width="2.375" style="22" customWidth="1"/>
    <col min="5" max="5" width="2.375" style="21" customWidth="1"/>
    <col min="6" max="6" width="42.50390625" style="22" customWidth="1"/>
    <col min="7" max="7" width="6.50390625" style="5" bestFit="1" customWidth="1"/>
    <col min="8" max="8" width="13.25390625" style="7" bestFit="1" customWidth="1"/>
    <col min="9" max="9" width="8.50390625" style="7" bestFit="1" customWidth="1"/>
    <col min="10" max="10" width="10.625" style="7" customWidth="1"/>
    <col min="11" max="20" width="10.75390625" style="7" customWidth="1"/>
  </cols>
  <sheetData>
    <row r="1" spans="1:20" ht="23.25" customHeight="1">
      <c r="A1" s="2" t="s">
        <v>7</v>
      </c>
      <c r="B1" s="26"/>
      <c r="C1" s="36"/>
      <c r="D1" s="37"/>
      <c r="E1" s="46"/>
      <c r="F1" s="37"/>
      <c r="G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10" customFormat="1" ht="12.75">
      <c r="A2" s="9"/>
      <c r="B2" s="3"/>
      <c r="C2" s="38"/>
      <c r="D2" s="22"/>
      <c r="E2" s="21"/>
      <c r="F2" s="22"/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20" s="10" customFormat="1" ht="12.75">
      <c r="B3" s="1"/>
      <c r="C3" s="38"/>
      <c r="D3" s="22"/>
      <c r="E3" s="21"/>
      <c r="F3" s="22"/>
      <c r="G3" s="13" t="s">
        <v>18</v>
      </c>
      <c r="H3" s="14" t="s">
        <v>115</v>
      </c>
      <c r="I3" s="14" t="s">
        <v>106</v>
      </c>
      <c r="J3" s="29" t="s">
        <v>15</v>
      </c>
      <c r="K3" s="15">
        <v>1</v>
      </c>
      <c r="L3" s="15">
        <v>2</v>
      </c>
      <c r="M3" s="15">
        <v>3</v>
      </c>
      <c r="N3" s="15">
        <v>4</v>
      </c>
      <c r="O3" s="15">
        <v>5</v>
      </c>
      <c r="P3" s="15">
        <v>6</v>
      </c>
      <c r="Q3" s="15">
        <v>7</v>
      </c>
      <c r="R3" s="15">
        <v>8</v>
      </c>
      <c r="S3" s="15">
        <v>9</v>
      </c>
      <c r="T3" s="15">
        <v>10</v>
      </c>
    </row>
    <row r="4" spans="2:20" s="9" customFormat="1" ht="12.75">
      <c r="B4" s="3" t="s">
        <v>16</v>
      </c>
      <c r="C4" s="39"/>
      <c r="D4" s="40"/>
      <c r="E4" s="35"/>
      <c r="F4" s="40"/>
      <c r="G4" s="16"/>
      <c r="H4" s="17"/>
      <c r="I4" s="17"/>
      <c r="J4" s="19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2:20" s="9" customFormat="1" ht="12.75" outlineLevel="1">
      <c r="B5" s="3"/>
      <c r="C5" s="39" t="s">
        <v>19</v>
      </c>
      <c r="D5" s="40"/>
      <c r="E5" s="35"/>
      <c r="F5" s="40"/>
      <c r="J5" s="19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2:20" s="9" customFormat="1" ht="12.75" outlineLevel="1">
      <c r="B6" s="3"/>
      <c r="C6" s="39"/>
      <c r="D6" s="40" t="s">
        <v>93</v>
      </c>
      <c r="E6" s="35"/>
      <c r="F6" s="40"/>
      <c r="G6" s="16" t="s">
        <v>17</v>
      </c>
      <c r="H6" s="82">
        <v>125000</v>
      </c>
      <c r="I6" s="19"/>
      <c r="J6" s="7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2:20" s="9" customFormat="1" ht="12.75" outlineLevel="1">
      <c r="B7" s="3"/>
      <c r="C7" s="39"/>
      <c r="D7" s="40" t="s">
        <v>94</v>
      </c>
      <c r="E7" s="35"/>
      <c r="F7" s="40"/>
      <c r="G7" s="16" t="s">
        <v>17</v>
      </c>
      <c r="H7" s="82">
        <v>113000</v>
      </c>
      <c r="I7" s="19"/>
      <c r="J7" s="19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2:20" s="9" customFormat="1" ht="12.75" outlineLevel="1">
      <c r="B8" s="3"/>
      <c r="C8" s="39"/>
      <c r="D8" s="40" t="s">
        <v>95</v>
      </c>
      <c r="E8" s="35"/>
      <c r="F8" s="40"/>
      <c r="G8" s="16" t="s">
        <v>17</v>
      </c>
      <c r="H8" s="82">
        <f>123000*1.2</f>
        <v>147600</v>
      </c>
      <c r="I8" s="19"/>
      <c r="J8" s="19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2:20" s="9" customFormat="1" ht="12.75" outlineLevel="1">
      <c r="B9" s="3"/>
      <c r="C9" s="39"/>
      <c r="E9" s="35" t="s">
        <v>20</v>
      </c>
      <c r="F9" s="40"/>
      <c r="G9" s="16" t="s">
        <v>23</v>
      </c>
      <c r="H9" s="80">
        <f>H7/H6</f>
        <v>0.904</v>
      </c>
      <c r="I9" s="31"/>
      <c r="J9" s="19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2:20" s="9" customFormat="1" ht="12.75" outlineLevel="1">
      <c r="B10" s="3"/>
      <c r="C10" s="39"/>
      <c r="E10" s="35" t="s">
        <v>96</v>
      </c>
      <c r="F10" s="40"/>
      <c r="G10" s="16" t="s">
        <v>97</v>
      </c>
      <c r="H10" s="81">
        <f>H8/H7</f>
        <v>1.3061946902654866</v>
      </c>
      <c r="I10" s="49"/>
      <c r="J10" s="19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2:20" s="9" customFormat="1" ht="12.75">
      <c r="B11" s="3"/>
      <c r="C11" s="39"/>
      <c r="E11" s="35"/>
      <c r="F11" s="40"/>
      <c r="G11" s="16"/>
      <c r="H11" s="49"/>
      <c r="I11" s="49"/>
      <c r="J11" s="19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2:20" s="9" customFormat="1" ht="12.75">
      <c r="B12" s="3" t="s">
        <v>86</v>
      </c>
      <c r="C12" s="39"/>
      <c r="D12" s="40"/>
      <c r="E12" s="35"/>
      <c r="F12" s="40"/>
      <c r="G12" s="16"/>
      <c r="H12" s="31"/>
      <c r="I12" s="31"/>
      <c r="J12" s="19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2:20" s="9" customFormat="1" ht="12.75" outlineLevel="1">
      <c r="B13" s="3"/>
      <c r="C13" s="39" t="s">
        <v>132</v>
      </c>
      <c r="D13" s="35"/>
      <c r="E13" s="35"/>
      <c r="G13" s="16"/>
      <c r="H13" s="31"/>
      <c r="I13" s="31"/>
      <c r="J13" s="19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2:20" s="9" customFormat="1" ht="12.75" outlineLevel="1">
      <c r="B14" s="3"/>
      <c r="C14" s="40"/>
      <c r="D14" s="40" t="s">
        <v>91</v>
      </c>
      <c r="E14" s="32"/>
      <c r="G14" s="33" t="s">
        <v>23</v>
      </c>
      <c r="H14" s="83">
        <v>0.0367</v>
      </c>
      <c r="I14" s="47"/>
      <c r="J14" s="74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2:20" s="9" customFormat="1" ht="12.75" outlineLevel="1">
      <c r="B15" s="3"/>
      <c r="C15" s="40"/>
      <c r="D15" s="40" t="s">
        <v>88</v>
      </c>
      <c r="E15" s="32"/>
      <c r="G15" s="33" t="s">
        <v>23</v>
      </c>
      <c r="H15" s="83">
        <v>0.0175</v>
      </c>
      <c r="I15" s="47"/>
      <c r="J15" s="74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2:20" s="9" customFormat="1" ht="12.75" outlineLevel="1">
      <c r="B16" s="3"/>
      <c r="C16" s="40"/>
      <c r="D16" s="40" t="s">
        <v>89</v>
      </c>
      <c r="E16" s="32"/>
      <c r="G16" s="33" t="s">
        <v>23</v>
      </c>
      <c r="H16" s="83">
        <v>0.02</v>
      </c>
      <c r="I16" s="47"/>
      <c r="J16" s="74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2:20" s="9" customFormat="1" ht="12.75" outlineLevel="1">
      <c r="B17" s="3"/>
      <c r="C17" s="40"/>
      <c r="D17" s="40" t="s">
        <v>90</v>
      </c>
      <c r="E17" s="32"/>
      <c r="G17" s="33" t="s">
        <v>23</v>
      </c>
      <c r="H17" s="34">
        <f>SUM(H14:H16)</f>
        <v>0.0742</v>
      </c>
      <c r="I17" s="48"/>
      <c r="J17" s="74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2:20" s="9" customFormat="1" ht="12.75" outlineLevel="1">
      <c r="B18" s="3"/>
      <c r="C18" s="39" t="s">
        <v>92</v>
      </c>
      <c r="D18" s="40"/>
      <c r="E18" s="35"/>
      <c r="F18" s="40"/>
      <c r="G18" s="16"/>
      <c r="H18" s="31"/>
      <c r="I18" s="31"/>
      <c r="J18" s="19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2:20" s="9" customFormat="1" ht="12.75" outlineLevel="1">
      <c r="B19" s="3"/>
      <c r="C19" s="39"/>
      <c r="D19" s="40" t="s">
        <v>136</v>
      </c>
      <c r="E19" s="35"/>
      <c r="F19" s="40"/>
      <c r="G19" s="33" t="s">
        <v>23</v>
      </c>
      <c r="H19" s="83">
        <v>0.15</v>
      </c>
      <c r="I19" s="47"/>
      <c r="J19" s="19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2:20" s="9" customFormat="1" ht="12.75" outlineLevel="1">
      <c r="B20" s="3"/>
      <c r="C20" s="39"/>
      <c r="D20" s="40" t="s">
        <v>137</v>
      </c>
      <c r="E20" s="35"/>
      <c r="F20" s="40"/>
      <c r="G20" s="33" t="s">
        <v>23</v>
      </c>
      <c r="H20" s="83">
        <v>0.15</v>
      </c>
      <c r="I20" s="47"/>
      <c r="J20" s="19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2:20" s="9" customFormat="1" ht="12.75" outlineLevel="1">
      <c r="B21" s="3"/>
      <c r="C21" s="39"/>
      <c r="D21" s="40" t="s">
        <v>138</v>
      </c>
      <c r="E21" s="35"/>
      <c r="F21" s="40"/>
      <c r="G21" s="33" t="s">
        <v>23</v>
      </c>
      <c r="H21" s="42">
        <f>1-H19-H20</f>
        <v>0.7</v>
      </c>
      <c r="I21" s="47"/>
      <c r="J21" s="19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2:20" s="9" customFormat="1" ht="12.75" outlineLevel="1">
      <c r="B22" s="3"/>
      <c r="C22" s="39"/>
      <c r="D22" s="40" t="s">
        <v>139</v>
      </c>
      <c r="E22" s="35"/>
      <c r="F22" s="40"/>
      <c r="G22" s="33" t="s">
        <v>23</v>
      </c>
      <c r="H22" s="83">
        <v>0.2</v>
      </c>
      <c r="I22" s="47"/>
      <c r="J22" s="19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2:20" s="9" customFormat="1" ht="12.75" outlineLevel="1">
      <c r="B23" s="3"/>
      <c r="C23" s="39"/>
      <c r="D23" s="40" t="s">
        <v>120</v>
      </c>
      <c r="E23" s="35"/>
      <c r="F23" s="40"/>
      <c r="G23" s="33" t="s">
        <v>23</v>
      </c>
      <c r="H23" s="83">
        <v>0.1</v>
      </c>
      <c r="I23" s="47"/>
      <c r="J23" s="19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2:20" s="9" customFormat="1" ht="12.75" outlineLevel="1">
      <c r="B24" s="3"/>
      <c r="C24" s="39"/>
      <c r="D24" s="40" t="s">
        <v>121</v>
      </c>
      <c r="E24" s="35"/>
      <c r="F24" s="40"/>
      <c r="G24" s="33" t="s">
        <v>23</v>
      </c>
      <c r="H24" s="83">
        <v>0.06</v>
      </c>
      <c r="I24" s="47"/>
      <c r="J24" s="19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2:20" s="9" customFormat="1" ht="12.75">
      <c r="B25" s="3"/>
      <c r="C25" s="39"/>
      <c r="D25" s="40"/>
      <c r="E25" s="35"/>
      <c r="F25" s="40"/>
      <c r="G25" s="16"/>
      <c r="H25" s="17"/>
      <c r="I25" s="17"/>
      <c r="J25" s="19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2:20" s="10" customFormat="1" ht="12.75">
      <c r="B26" s="1" t="s">
        <v>0</v>
      </c>
      <c r="C26" s="38"/>
      <c r="D26" s="22"/>
      <c r="E26" s="21"/>
      <c r="F26" s="22"/>
      <c r="G26" s="11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2:20" s="10" customFormat="1" ht="12.75" outlineLevel="1">
      <c r="B27" s="1"/>
      <c r="C27" s="38" t="s">
        <v>21</v>
      </c>
      <c r="D27" s="22"/>
      <c r="E27" s="21"/>
      <c r="F27" s="22"/>
      <c r="G27" s="11"/>
      <c r="H27" s="12"/>
      <c r="I27" s="12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2:20" s="10" customFormat="1" ht="12.75" outlineLevel="1">
      <c r="B28" s="1"/>
      <c r="C28" s="38"/>
      <c r="D28" s="22" t="s">
        <v>22</v>
      </c>
      <c r="E28" s="21"/>
      <c r="F28" s="22"/>
      <c r="G28" s="11" t="s">
        <v>28</v>
      </c>
      <c r="H28" s="82"/>
      <c r="I28" s="84">
        <v>0</v>
      </c>
      <c r="J28" s="30">
        <f aca="true" t="shared" si="0" ref="J28:J33">SUM(K28:T28)</f>
        <v>0</v>
      </c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pans="2:20" s="10" customFormat="1" ht="12.75" outlineLevel="1">
      <c r="B29" s="1"/>
      <c r="C29" s="38"/>
      <c r="D29" s="22" t="s">
        <v>14</v>
      </c>
      <c r="E29" s="21"/>
      <c r="F29" s="22"/>
      <c r="G29" s="11" t="s">
        <v>28</v>
      </c>
      <c r="H29" s="82"/>
      <c r="I29" s="84">
        <v>0</v>
      </c>
      <c r="J29" s="30">
        <f t="shared" si="0"/>
        <v>0</v>
      </c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2:20" s="10" customFormat="1" ht="12.75" outlineLevel="1">
      <c r="B30" s="1"/>
      <c r="C30" s="38"/>
      <c r="D30" s="22" t="s">
        <v>36</v>
      </c>
      <c r="E30" s="21"/>
      <c r="F30" s="22"/>
      <c r="G30" s="11" t="s">
        <v>28</v>
      </c>
      <c r="H30" s="82"/>
      <c r="I30" s="84">
        <v>0</v>
      </c>
      <c r="J30" s="30">
        <f t="shared" si="0"/>
        <v>0</v>
      </c>
      <c r="K30" s="82"/>
      <c r="L30" s="82"/>
      <c r="M30" s="82"/>
      <c r="N30" s="82"/>
      <c r="O30" s="82"/>
      <c r="P30" s="82"/>
      <c r="Q30" s="82"/>
      <c r="R30" s="82"/>
      <c r="S30" s="82"/>
      <c r="T30" s="82"/>
    </row>
    <row r="31" spans="2:20" s="10" customFormat="1" ht="12.75" outlineLevel="1">
      <c r="B31" s="1"/>
      <c r="C31" s="38"/>
      <c r="D31" s="22" t="s">
        <v>107</v>
      </c>
      <c r="E31" s="21"/>
      <c r="F31" s="22"/>
      <c r="G31" s="11" t="s">
        <v>28</v>
      </c>
      <c r="H31" s="82"/>
      <c r="I31" s="84">
        <v>0</v>
      </c>
      <c r="J31" s="30">
        <f t="shared" si="0"/>
        <v>0</v>
      </c>
      <c r="K31" s="82"/>
      <c r="L31" s="82"/>
      <c r="M31" s="82"/>
      <c r="N31" s="82"/>
      <c r="O31" s="82"/>
      <c r="P31" s="82"/>
      <c r="Q31" s="82"/>
      <c r="R31" s="82"/>
      <c r="S31" s="82"/>
      <c r="T31" s="82"/>
    </row>
    <row r="32" spans="2:20" s="10" customFormat="1" ht="12.75" outlineLevel="1">
      <c r="B32" s="1"/>
      <c r="C32" s="38"/>
      <c r="D32" s="21" t="s">
        <v>24</v>
      </c>
      <c r="E32" s="21"/>
      <c r="F32" s="22"/>
      <c r="G32" s="11" t="s">
        <v>28</v>
      </c>
      <c r="H32" s="82"/>
      <c r="I32" s="84">
        <v>0</v>
      </c>
      <c r="J32" s="30">
        <f t="shared" si="0"/>
        <v>0</v>
      </c>
      <c r="K32" s="82"/>
      <c r="L32" s="82"/>
      <c r="M32" s="82"/>
      <c r="N32" s="82"/>
      <c r="O32" s="82"/>
      <c r="P32" s="82"/>
      <c r="Q32" s="82"/>
      <c r="R32" s="82"/>
      <c r="S32" s="82"/>
      <c r="T32" s="82"/>
    </row>
    <row r="33" spans="2:20" s="10" customFormat="1" ht="12.75" outlineLevel="1">
      <c r="B33" s="1"/>
      <c r="C33" s="38"/>
      <c r="D33" s="21" t="s">
        <v>24</v>
      </c>
      <c r="E33" s="21"/>
      <c r="F33" s="22"/>
      <c r="G33" s="11" t="s">
        <v>28</v>
      </c>
      <c r="H33" s="82"/>
      <c r="I33" s="84">
        <v>0</v>
      </c>
      <c r="J33" s="30">
        <f t="shared" si="0"/>
        <v>0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</row>
    <row r="34" spans="2:20" s="10" customFormat="1" ht="12.75" outlineLevel="1">
      <c r="B34" s="1"/>
      <c r="C34" s="38"/>
      <c r="D34" s="22"/>
      <c r="E34" s="21"/>
      <c r="F34" s="22"/>
      <c r="G34" s="11"/>
      <c r="H34" s="18"/>
      <c r="I34" s="72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2:20" s="10" customFormat="1" ht="12.75" outlineLevel="1">
      <c r="B35" s="1"/>
      <c r="C35" s="38" t="s">
        <v>50</v>
      </c>
      <c r="D35" s="22"/>
      <c r="E35" s="21"/>
      <c r="F35" s="22"/>
      <c r="G35" s="11"/>
      <c r="H35" s="18"/>
      <c r="I35" s="72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2:20" s="10" customFormat="1" ht="12.75" outlineLevel="1">
      <c r="B36" s="1"/>
      <c r="C36" s="38"/>
      <c r="D36" s="22" t="s">
        <v>51</v>
      </c>
      <c r="E36" s="21"/>
      <c r="F36" s="22"/>
      <c r="G36" s="11" t="s">
        <v>28</v>
      </c>
      <c r="H36" s="82"/>
      <c r="I36" s="84">
        <v>0.21</v>
      </c>
      <c r="J36" s="30">
        <f>SUM(K36:T36)</f>
        <v>0</v>
      </c>
      <c r="K36" s="82"/>
      <c r="L36" s="82"/>
      <c r="M36" s="82"/>
      <c r="N36" s="82"/>
      <c r="O36" s="82"/>
      <c r="P36" s="82"/>
      <c r="Q36" s="82"/>
      <c r="R36" s="82"/>
      <c r="S36" s="82"/>
      <c r="T36" s="82"/>
    </row>
    <row r="37" spans="2:20" s="10" customFormat="1" ht="12.75" outlineLevel="1">
      <c r="B37" s="1"/>
      <c r="C37" s="38"/>
      <c r="D37" s="21" t="s">
        <v>24</v>
      </c>
      <c r="E37" s="21"/>
      <c r="F37" s="22"/>
      <c r="G37" s="11" t="s">
        <v>28</v>
      </c>
      <c r="H37" s="82"/>
      <c r="I37" s="84">
        <v>0.21</v>
      </c>
      <c r="J37" s="30">
        <f>SUM(K37:T37)</f>
        <v>0</v>
      </c>
      <c r="K37" s="82"/>
      <c r="L37" s="82"/>
      <c r="M37" s="82"/>
      <c r="N37" s="82"/>
      <c r="O37" s="82"/>
      <c r="P37" s="82"/>
      <c r="Q37" s="82"/>
      <c r="R37" s="82"/>
      <c r="S37" s="82"/>
      <c r="T37" s="82"/>
    </row>
    <row r="38" spans="2:20" s="10" customFormat="1" ht="12.75" outlineLevel="1">
      <c r="B38" s="1"/>
      <c r="C38" s="38"/>
      <c r="D38" s="21" t="s">
        <v>24</v>
      </c>
      <c r="E38" s="21"/>
      <c r="F38" s="22"/>
      <c r="G38" s="11" t="s">
        <v>28</v>
      </c>
      <c r="H38" s="82"/>
      <c r="I38" s="84">
        <v>0.21</v>
      </c>
      <c r="J38" s="30">
        <f>SUM(K38:T38)</f>
        <v>0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</row>
    <row r="39" spans="2:20" s="10" customFormat="1" ht="12.75" outlineLevel="1">
      <c r="B39" s="1"/>
      <c r="C39" s="38"/>
      <c r="D39" s="22"/>
      <c r="E39" s="21"/>
      <c r="F39" s="22"/>
      <c r="G39" s="11"/>
      <c r="H39" s="18"/>
      <c r="I39" s="72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2:20" s="10" customFormat="1" ht="12.75" outlineLevel="1">
      <c r="B40" s="1"/>
      <c r="C40" s="38" t="s">
        <v>2</v>
      </c>
      <c r="D40" s="22"/>
      <c r="E40" s="21"/>
      <c r="F40" s="22"/>
      <c r="G40" s="11"/>
      <c r="H40" s="18"/>
      <c r="I40" s="72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2:20" s="10" customFormat="1" ht="12.75" outlineLevel="1">
      <c r="B41" s="1"/>
      <c r="C41" s="38"/>
      <c r="D41" s="22" t="s">
        <v>9</v>
      </c>
      <c r="E41" s="21"/>
      <c r="F41" s="22"/>
      <c r="G41" s="11"/>
      <c r="H41" s="18"/>
      <c r="I41" s="72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2:20" s="10" customFormat="1" ht="12.75" outlineLevel="1">
      <c r="B42" s="1"/>
      <c r="C42" s="38"/>
      <c r="D42" s="22"/>
      <c r="E42" s="21" t="s">
        <v>10</v>
      </c>
      <c r="F42" s="22"/>
      <c r="G42" s="11" t="s">
        <v>28</v>
      </c>
      <c r="H42" s="82"/>
      <c r="I42" s="84">
        <v>0.21</v>
      </c>
      <c r="J42" s="30">
        <f aca="true" t="shared" si="1" ref="J42:J59">SUM(K42:T42)</f>
        <v>0</v>
      </c>
      <c r="K42" s="82"/>
      <c r="L42" s="82"/>
      <c r="M42" s="82"/>
      <c r="N42" s="82"/>
      <c r="O42" s="82"/>
      <c r="P42" s="82"/>
      <c r="Q42" s="82"/>
      <c r="R42" s="82"/>
      <c r="S42" s="82"/>
      <c r="T42" s="82"/>
    </row>
    <row r="43" spans="2:20" s="10" customFormat="1" ht="12.75" outlineLevel="1">
      <c r="B43" s="1"/>
      <c r="C43" s="38"/>
      <c r="D43" s="22"/>
      <c r="E43" s="21" t="s">
        <v>11</v>
      </c>
      <c r="F43" s="22"/>
      <c r="G43" s="11" t="s">
        <v>28</v>
      </c>
      <c r="H43" s="82"/>
      <c r="I43" s="84">
        <v>0.21</v>
      </c>
      <c r="J43" s="30">
        <f t="shared" si="1"/>
        <v>0</v>
      </c>
      <c r="K43" s="82"/>
      <c r="L43" s="82"/>
      <c r="M43" s="82"/>
      <c r="N43" s="82"/>
      <c r="O43" s="82"/>
      <c r="P43" s="82"/>
      <c r="Q43" s="82"/>
      <c r="R43" s="82"/>
      <c r="S43" s="82"/>
      <c r="T43" s="82"/>
    </row>
    <row r="44" spans="2:20" s="10" customFormat="1" ht="12.75" outlineLevel="1">
      <c r="B44" s="1"/>
      <c r="C44" s="38"/>
      <c r="D44" s="22"/>
      <c r="E44" s="21" t="s">
        <v>34</v>
      </c>
      <c r="F44" s="22"/>
      <c r="G44" s="11" t="s">
        <v>28</v>
      </c>
      <c r="H44" s="82"/>
      <c r="I44" s="84">
        <v>0.21</v>
      </c>
      <c r="J44" s="30">
        <f t="shared" si="1"/>
        <v>0</v>
      </c>
      <c r="K44" s="82"/>
      <c r="L44" s="82"/>
      <c r="M44" s="82"/>
      <c r="N44" s="82"/>
      <c r="O44" s="82"/>
      <c r="P44" s="82"/>
      <c r="Q44" s="82"/>
      <c r="R44" s="82"/>
      <c r="S44" s="82"/>
      <c r="T44" s="82"/>
    </row>
    <row r="45" spans="2:20" s="10" customFormat="1" ht="12.75" outlineLevel="1">
      <c r="B45" s="1"/>
      <c r="C45" s="38"/>
      <c r="D45" s="22"/>
      <c r="E45" s="21" t="s">
        <v>12</v>
      </c>
      <c r="F45" s="22"/>
      <c r="G45" s="11" t="s">
        <v>28</v>
      </c>
      <c r="H45" s="82"/>
      <c r="I45" s="84">
        <v>0.21</v>
      </c>
      <c r="J45" s="30">
        <f t="shared" si="1"/>
        <v>0</v>
      </c>
      <c r="K45" s="82"/>
      <c r="L45" s="82"/>
      <c r="M45" s="82"/>
      <c r="N45" s="82"/>
      <c r="O45" s="82"/>
      <c r="P45" s="82"/>
      <c r="Q45" s="82"/>
      <c r="R45" s="82"/>
      <c r="S45" s="82"/>
      <c r="T45" s="82"/>
    </row>
    <row r="46" spans="2:20" s="10" customFormat="1" ht="12.75" outlineLevel="1">
      <c r="B46" s="1"/>
      <c r="C46" s="38"/>
      <c r="D46" s="22"/>
      <c r="E46" s="21" t="s">
        <v>13</v>
      </c>
      <c r="F46" s="22"/>
      <c r="G46" s="11" t="s">
        <v>28</v>
      </c>
      <c r="H46" s="82"/>
      <c r="I46" s="84">
        <v>0.21</v>
      </c>
      <c r="J46" s="30">
        <f t="shared" si="1"/>
        <v>0</v>
      </c>
      <c r="K46" s="82"/>
      <c r="L46" s="82"/>
      <c r="M46" s="82"/>
      <c r="N46" s="82"/>
      <c r="O46" s="82"/>
      <c r="P46" s="82"/>
      <c r="Q46" s="82"/>
      <c r="R46" s="82"/>
      <c r="S46" s="82"/>
      <c r="T46" s="82"/>
    </row>
    <row r="47" spans="2:20" s="10" customFormat="1" ht="12.75" outlineLevel="1">
      <c r="B47" s="1"/>
      <c r="C47" s="38"/>
      <c r="D47" s="22" t="s">
        <v>33</v>
      </c>
      <c r="E47" s="21"/>
      <c r="F47" s="22"/>
      <c r="G47" s="11" t="s">
        <v>28</v>
      </c>
      <c r="H47" s="82"/>
      <c r="I47" s="84">
        <v>0.21</v>
      </c>
      <c r="J47" s="30">
        <f t="shared" si="1"/>
        <v>0</v>
      </c>
      <c r="K47" s="82"/>
      <c r="L47" s="82"/>
      <c r="M47" s="82"/>
      <c r="N47" s="82"/>
      <c r="O47" s="82"/>
      <c r="P47" s="82"/>
      <c r="Q47" s="82"/>
      <c r="R47" s="82"/>
      <c r="S47" s="82"/>
      <c r="T47" s="82"/>
    </row>
    <row r="48" spans="2:20" s="10" customFormat="1" ht="12.75" outlineLevel="1">
      <c r="B48" s="1"/>
      <c r="C48" s="38"/>
      <c r="D48" s="22" t="s">
        <v>5</v>
      </c>
      <c r="E48" s="21"/>
      <c r="F48" s="22"/>
      <c r="G48" s="11" t="s">
        <v>28</v>
      </c>
      <c r="H48" s="82"/>
      <c r="I48" s="84">
        <v>0.21</v>
      </c>
      <c r="J48" s="30">
        <f t="shared" si="1"/>
        <v>0</v>
      </c>
      <c r="K48" s="82"/>
      <c r="L48" s="82"/>
      <c r="M48" s="82"/>
      <c r="N48" s="82"/>
      <c r="O48" s="82"/>
      <c r="P48" s="82"/>
      <c r="Q48" s="82"/>
      <c r="R48" s="82"/>
      <c r="S48" s="82"/>
      <c r="T48" s="82"/>
    </row>
    <row r="49" spans="2:20" s="10" customFormat="1" ht="12.75" outlineLevel="1">
      <c r="B49" s="1"/>
      <c r="C49" s="38"/>
      <c r="D49" s="22" t="s">
        <v>6</v>
      </c>
      <c r="E49" s="21"/>
      <c r="F49" s="22"/>
      <c r="G49" s="11" t="s">
        <v>28</v>
      </c>
      <c r="H49" s="82"/>
      <c r="I49" s="84">
        <v>0.21</v>
      </c>
      <c r="J49" s="30">
        <f t="shared" si="1"/>
        <v>0</v>
      </c>
      <c r="K49" s="82"/>
      <c r="L49" s="82"/>
      <c r="M49" s="82"/>
      <c r="N49" s="82"/>
      <c r="O49" s="82"/>
      <c r="P49" s="82"/>
      <c r="Q49" s="82"/>
      <c r="R49" s="82"/>
      <c r="S49" s="82"/>
      <c r="T49" s="82"/>
    </row>
    <row r="50" spans="2:20" s="10" customFormat="1" ht="12.75" outlineLevel="1">
      <c r="B50" s="1"/>
      <c r="C50" s="38"/>
      <c r="D50" s="22" t="s">
        <v>25</v>
      </c>
      <c r="E50" s="21"/>
      <c r="F50" s="22"/>
      <c r="G50" s="11" t="s">
        <v>28</v>
      </c>
      <c r="H50" s="82"/>
      <c r="I50" s="84">
        <v>0.21</v>
      </c>
      <c r="J50" s="30">
        <f t="shared" si="1"/>
        <v>0</v>
      </c>
      <c r="K50" s="82"/>
      <c r="L50" s="82"/>
      <c r="M50" s="82"/>
      <c r="N50" s="82"/>
      <c r="O50" s="82"/>
      <c r="P50" s="82"/>
      <c r="Q50" s="82"/>
      <c r="R50" s="82"/>
      <c r="S50" s="82"/>
      <c r="T50" s="82"/>
    </row>
    <row r="51" spans="2:20" s="10" customFormat="1" ht="12.75" outlineLevel="1">
      <c r="B51" s="1"/>
      <c r="C51" s="38"/>
      <c r="D51" s="22" t="s">
        <v>4</v>
      </c>
      <c r="E51" s="21"/>
      <c r="F51" s="22"/>
      <c r="G51" s="11" t="s">
        <v>28</v>
      </c>
      <c r="H51" s="82"/>
      <c r="I51" s="84">
        <v>0.21</v>
      </c>
      <c r="J51" s="30">
        <f t="shared" si="1"/>
        <v>0</v>
      </c>
      <c r="K51" s="82"/>
      <c r="L51" s="82"/>
      <c r="M51" s="82"/>
      <c r="N51" s="82"/>
      <c r="O51" s="82"/>
      <c r="P51" s="82"/>
      <c r="Q51" s="82"/>
      <c r="R51" s="82"/>
      <c r="S51" s="82"/>
      <c r="T51" s="82"/>
    </row>
    <row r="52" spans="2:20" s="10" customFormat="1" ht="12.75" outlineLevel="1">
      <c r="B52" s="1"/>
      <c r="C52" s="38"/>
      <c r="D52" s="22" t="s">
        <v>26</v>
      </c>
      <c r="E52" s="21"/>
      <c r="F52" s="22"/>
      <c r="G52" s="11" t="s">
        <v>28</v>
      </c>
      <c r="H52" s="82"/>
      <c r="I52" s="84">
        <v>0.21</v>
      </c>
      <c r="J52" s="30">
        <f t="shared" si="1"/>
        <v>0</v>
      </c>
      <c r="K52" s="82"/>
      <c r="L52" s="82"/>
      <c r="M52" s="82"/>
      <c r="N52" s="82"/>
      <c r="O52" s="82"/>
      <c r="P52" s="82"/>
      <c r="Q52" s="82"/>
      <c r="R52" s="82"/>
      <c r="S52" s="82"/>
      <c r="T52" s="82"/>
    </row>
    <row r="53" spans="2:20" s="10" customFormat="1" ht="12.75" outlineLevel="1">
      <c r="B53" s="1"/>
      <c r="C53" s="38"/>
      <c r="D53" s="22" t="s">
        <v>56</v>
      </c>
      <c r="E53" s="21"/>
      <c r="F53" s="22"/>
      <c r="G53" s="11" t="s">
        <v>28</v>
      </c>
      <c r="H53" s="82"/>
      <c r="I53" s="84">
        <v>0.21</v>
      </c>
      <c r="J53" s="30">
        <f t="shared" si="1"/>
        <v>0</v>
      </c>
      <c r="K53" s="82"/>
      <c r="L53" s="82"/>
      <c r="M53" s="82"/>
      <c r="N53" s="82"/>
      <c r="O53" s="82"/>
      <c r="P53" s="82"/>
      <c r="Q53" s="82"/>
      <c r="R53" s="82"/>
      <c r="S53" s="82"/>
      <c r="T53" s="82"/>
    </row>
    <row r="54" spans="2:20" s="10" customFormat="1" ht="12.75" outlineLevel="1">
      <c r="B54" s="1"/>
      <c r="C54" s="38"/>
      <c r="D54" s="22" t="s">
        <v>55</v>
      </c>
      <c r="E54" s="21"/>
      <c r="F54" s="22"/>
      <c r="G54" s="11" t="s">
        <v>28</v>
      </c>
      <c r="H54" s="82"/>
      <c r="I54" s="84">
        <v>0.21</v>
      </c>
      <c r="J54" s="30">
        <f t="shared" si="1"/>
        <v>0</v>
      </c>
      <c r="K54" s="82"/>
      <c r="L54" s="82"/>
      <c r="M54" s="82"/>
      <c r="N54" s="82"/>
      <c r="O54" s="82"/>
      <c r="P54" s="82"/>
      <c r="Q54" s="82"/>
      <c r="R54" s="82"/>
      <c r="S54" s="82"/>
      <c r="T54" s="82"/>
    </row>
    <row r="55" spans="2:20" s="10" customFormat="1" ht="12.75" outlineLevel="1">
      <c r="B55" s="1"/>
      <c r="C55" s="38"/>
      <c r="D55" s="22" t="s">
        <v>57</v>
      </c>
      <c r="E55" s="21"/>
      <c r="F55" s="22"/>
      <c r="G55" s="11" t="s">
        <v>28</v>
      </c>
      <c r="H55" s="82"/>
      <c r="I55" s="84">
        <v>0.21</v>
      </c>
      <c r="J55" s="30">
        <f t="shared" si="1"/>
        <v>0</v>
      </c>
      <c r="K55" s="82"/>
      <c r="L55" s="82"/>
      <c r="M55" s="82"/>
      <c r="N55" s="82"/>
      <c r="O55" s="82"/>
      <c r="P55" s="82"/>
      <c r="Q55" s="82"/>
      <c r="R55" s="82"/>
      <c r="S55" s="82"/>
      <c r="T55" s="82"/>
    </row>
    <row r="56" spans="2:20" s="10" customFormat="1" ht="12.75" outlineLevel="1">
      <c r="B56" s="1"/>
      <c r="C56" s="38"/>
      <c r="D56" s="22" t="s">
        <v>3</v>
      </c>
      <c r="E56" s="21"/>
      <c r="F56" s="22"/>
      <c r="G56" s="11" t="s">
        <v>28</v>
      </c>
      <c r="H56" s="82"/>
      <c r="I56" s="84">
        <v>0.21</v>
      </c>
      <c r="J56" s="30">
        <f t="shared" si="1"/>
        <v>0</v>
      </c>
      <c r="K56" s="82"/>
      <c r="L56" s="82"/>
      <c r="M56" s="82"/>
      <c r="N56" s="82"/>
      <c r="O56" s="82"/>
      <c r="P56" s="82"/>
      <c r="Q56" s="82"/>
      <c r="R56" s="82"/>
      <c r="S56" s="82"/>
      <c r="T56" s="82"/>
    </row>
    <row r="57" spans="2:20" s="10" customFormat="1" ht="12.75" outlineLevel="1">
      <c r="B57" s="1"/>
      <c r="C57" s="38"/>
      <c r="D57" s="21" t="s">
        <v>24</v>
      </c>
      <c r="E57" s="21"/>
      <c r="F57" s="22"/>
      <c r="G57" s="11" t="s">
        <v>28</v>
      </c>
      <c r="H57" s="82"/>
      <c r="I57" s="84">
        <v>0.21</v>
      </c>
      <c r="J57" s="30">
        <f t="shared" si="1"/>
        <v>0</v>
      </c>
      <c r="K57" s="82"/>
      <c r="L57" s="82"/>
      <c r="M57" s="82"/>
      <c r="N57" s="82"/>
      <c r="O57" s="82"/>
      <c r="P57" s="82"/>
      <c r="Q57" s="82"/>
      <c r="R57" s="82"/>
      <c r="S57" s="82"/>
      <c r="T57" s="82"/>
    </row>
    <row r="58" spans="2:20" s="10" customFormat="1" ht="12.75" outlineLevel="1">
      <c r="B58" s="1"/>
      <c r="C58" s="38"/>
      <c r="D58" s="21" t="s">
        <v>24</v>
      </c>
      <c r="E58" s="21"/>
      <c r="F58" s="22"/>
      <c r="G58" s="11" t="s">
        <v>28</v>
      </c>
      <c r="H58" s="82"/>
      <c r="I58" s="84">
        <v>0.21</v>
      </c>
      <c r="J58" s="30">
        <f t="shared" si="1"/>
        <v>0</v>
      </c>
      <c r="K58" s="82"/>
      <c r="L58" s="82"/>
      <c r="M58" s="82"/>
      <c r="N58" s="82"/>
      <c r="O58" s="82"/>
      <c r="P58" s="82"/>
      <c r="Q58" s="82"/>
      <c r="R58" s="82"/>
      <c r="S58" s="82"/>
      <c r="T58" s="82"/>
    </row>
    <row r="59" spans="2:20" s="10" customFormat="1" ht="12.75" outlineLevel="1">
      <c r="B59" s="1"/>
      <c r="C59" s="38"/>
      <c r="D59" s="21" t="s">
        <v>24</v>
      </c>
      <c r="E59" s="21"/>
      <c r="F59" s="22"/>
      <c r="G59" s="11" t="s">
        <v>28</v>
      </c>
      <c r="H59" s="82"/>
      <c r="I59" s="84">
        <v>0.21</v>
      </c>
      <c r="J59" s="30">
        <f t="shared" si="1"/>
        <v>0</v>
      </c>
      <c r="K59" s="82"/>
      <c r="L59" s="82"/>
      <c r="M59" s="82"/>
      <c r="N59" s="82"/>
      <c r="O59" s="82"/>
      <c r="P59" s="82"/>
      <c r="Q59" s="82"/>
      <c r="R59" s="82"/>
      <c r="S59" s="82"/>
      <c r="T59" s="82"/>
    </row>
    <row r="60" spans="2:20" s="10" customFormat="1" ht="12.75" outlineLevel="1">
      <c r="B60" s="1"/>
      <c r="C60" s="38"/>
      <c r="D60" s="22"/>
      <c r="E60" s="21"/>
      <c r="F60" s="22"/>
      <c r="G60" s="11"/>
      <c r="H60" s="18"/>
      <c r="I60" s="72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2:20" s="10" customFormat="1" ht="12.75" outlineLevel="1">
      <c r="B61" s="1"/>
      <c r="C61" s="38" t="s">
        <v>1</v>
      </c>
      <c r="D61" s="22"/>
      <c r="E61" s="21"/>
      <c r="F61" s="22"/>
      <c r="G61" s="11"/>
      <c r="H61" s="18"/>
      <c r="I61" s="72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2:20" s="10" customFormat="1" ht="12.75" outlineLevel="1">
      <c r="B62" s="1"/>
      <c r="C62" s="38"/>
      <c r="D62" s="22" t="s">
        <v>39</v>
      </c>
      <c r="E62" s="21"/>
      <c r="F62" s="22"/>
      <c r="G62" s="11" t="s">
        <v>28</v>
      </c>
      <c r="H62" s="82"/>
      <c r="I62" s="84">
        <v>0.21</v>
      </c>
      <c r="J62" s="30">
        <f aca="true" t="shared" si="2" ref="J62:J67">SUM(K62:T62)</f>
        <v>0</v>
      </c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2:20" s="10" customFormat="1" ht="12.75" outlineLevel="1">
      <c r="B63" s="1"/>
      <c r="C63" s="38"/>
      <c r="D63" s="22" t="s">
        <v>38</v>
      </c>
      <c r="E63" s="21"/>
      <c r="F63" s="22"/>
      <c r="G63" s="11" t="s">
        <v>28</v>
      </c>
      <c r="H63" s="82"/>
      <c r="I63" s="84">
        <v>0.21</v>
      </c>
      <c r="J63" s="30">
        <f t="shared" si="2"/>
        <v>0</v>
      </c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2:20" s="10" customFormat="1" ht="12.75" outlineLevel="1">
      <c r="B64" s="1"/>
      <c r="C64" s="38"/>
      <c r="D64" s="22" t="s">
        <v>37</v>
      </c>
      <c r="E64" s="21"/>
      <c r="F64" s="22"/>
      <c r="G64" s="11" t="s">
        <v>28</v>
      </c>
      <c r="H64" s="82"/>
      <c r="I64" s="84">
        <v>0.21</v>
      </c>
      <c r="J64" s="30">
        <f t="shared" si="2"/>
        <v>0</v>
      </c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2:20" s="10" customFormat="1" ht="12.75" outlineLevel="1">
      <c r="B65" s="1"/>
      <c r="C65" s="38"/>
      <c r="D65" s="22" t="s">
        <v>40</v>
      </c>
      <c r="E65" s="21"/>
      <c r="F65" s="22"/>
      <c r="G65" s="11" t="s">
        <v>28</v>
      </c>
      <c r="H65" s="82"/>
      <c r="I65" s="84">
        <v>0.21</v>
      </c>
      <c r="J65" s="30">
        <f t="shared" si="2"/>
        <v>0</v>
      </c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2:20" s="10" customFormat="1" ht="12.75" outlineLevel="1">
      <c r="B66" s="1"/>
      <c r="C66" s="38"/>
      <c r="D66" s="21" t="s">
        <v>24</v>
      </c>
      <c r="E66" s="21"/>
      <c r="F66" s="22"/>
      <c r="G66" s="11" t="s">
        <v>28</v>
      </c>
      <c r="H66" s="82"/>
      <c r="I66" s="84">
        <v>0.21</v>
      </c>
      <c r="J66" s="30">
        <f t="shared" si="2"/>
        <v>0</v>
      </c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2:20" s="10" customFormat="1" ht="12.75" outlineLevel="1">
      <c r="B67" s="1"/>
      <c r="C67" s="38"/>
      <c r="D67" s="21" t="s">
        <v>24</v>
      </c>
      <c r="E67" s="21"/>
      <c r="F67" s="22"/>
      <c r="G67" s="11" t="s">
        <v>28</v>
      </c>
      <c r="H67" s="82"/>
      <c r="I67" s="84">
        <v>0.21</v>
      </c>
      <c r="J67" s="30">
        <f t="shared" si="2"/>
        <v>0</v>
      </c>
      <c r="K67" s="82"/>
      <c r="L67" s="82"/>
      <c r="M67" s="82"/>
      <c r="N67" s="82"/>
      <c r="O67" s="82"/>
      <c r="P67" s="82"/>
      <c r="Q67" s="82"/>
      <c r="R67" s="82"/>
      <c r="S67" s="82"/>
      <c r="T67" s="82"/>
    </row>
    <row r="68" spans="2:20" s="9" customFormat="1" ht="12.75" outlineLevel="1">
      <c r="B68" s="3"/>
      <c r="C68" s="39"/>
      <c r="D68" s="35"/>
      <c r="E68" s="35"/>
      <c r="F68" s="40"/>
      <c r="G68" s="16"/>
      <c r="H68" s="19"/>
      <c r="I68" s="4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2:20" s="9" customFormat="1" ht="12.75" outlineLevel="1">
      <c r="B69" s="3"/>
      <c r="C69" s="39" t="s">
        <v>27</v>
      </c>
      <c r="D69" s="35"/>
      <c r="E69" s="35"/>
      <c r="F69" s="40"/>
      <c r="G69" s="16"/>
      <c r="H69" s="19"/>
      <c r="I69" s="43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2:20" s="10" customFormat="1" ht="12.75" outlineLevel="1">
      <c r="B70" s="1"/>
      <c r="C70" s="38"/>
      <c r="D70" s="22" t="s">
        <v>44</v>
      </c>
      <c r="E70" s="21"/>
      <c r="F70" s="22"/>
      <c r="G70" s="11" t="s">
        <v>28</v>
      </c>
      <c r="H70" s="82"/>
      <c r="I70" s="84">
        <v>0.21</v>
      </c>
      <c r="J70" s="30">
        <f aca="true" t="shared" si="3" ref="J70:J79">SUM(K70:T70)</f>
        <v>0</v>
      </c>
      <c r="K70" s="82"/>
      <c r="L70" s="82"/>
      <c r="M70" s="82"/>
      <c r="N70" s="82"/>
      <c r="O70" s="82"/>
      <c r="P70" s="82"/>
      <c r="Q70" s="82"/>
      <c r="R70" s="82"/>
      <c r="S70" s="82"/>
      <c r="T70" s="82"/>
    </row>
    <row r="71" spans="2:20" s="10" customFormat="1" ht="12.75" outlineLevel="1">
      <c r="B71" s="1"/>
      <c r="C71" s="38"/>
      <c r="D71" s="22" t="s">
        <v>41</v>
      </c>
      <c r="E71" s="21"/>
      <c r="F71" s="22"/>
      <c r="G71" s="11" t="s">
        <v>28</v>
      </c>
      <c r="H71" s="82"/>
      <c r="I71" s="84">
        <v>0.21</v>
      </c>
      <c r="J71" s="30">
        <f t="shared" si="3"/>
        <v>0</v>
      </c>
      <c r="K71" s="82"/>
      <c r="L71" s="82"/>
      <c r="M71" s="82"/>
      <c r="N71" s="82"/>
      <c r="O71" s="82"/>
      <c r="P71" s="82"/>
      <c r="Q71" s="82"/>
      <c r="R71" s="82"/>
      <c r="S71" s="82"/>
      <c r="T71" s="82"/>
    </row>
    <row r="72" spans="2:20" s="10" customFormat="1" ht="12.75" outlineLevel="1">
      <c r="B72" s="1"/>
      <c r="C72" s="38"/>
      <c r="D72" s="22" t="s">
        <v>42</v>
      </c>
      <c r="E72" s="21"/>
      <c r="F72" s="22"/>
      <c r="G72" s="11" t="s">
        <v>28</v>
      </c>
      <c r="H72" s="82"/>
      <c r="I72" s="84">
        <v>0.21</v>
      </c>
      <c r="J72" s="30">
        <f t="shared" si="3"/>
        <v>0</v>
      </c>
      <c r="K72" s="82"/>
      <c r="L72" s="82"/>
      <c r="M72" s="82"/>
      <c r="N72" s="82"/>
      <c r="O72" s="82"/>
      <c r="P72" s="82"/>
      <c r="Q72" s="82"/>
      <c r="R72" s="82"/>
      <c r="S72" s="82"/>
      <c r="T72" s="82"/>
    </row>
    <row r="73" spans="2:20" s="10" customFormat="1" ht="12.75" outlineLevel="1">
      <c r="B73" s="1"/>
      <c r="C73" s="38"/>
      <c r="D73" s="22" t="s">
        <v>43</v>
      </c>
      <c r="E73" s="21"/>
      <c r="F73" s="22"/>
      <c r="G73" s="11" t="s">
        <v>28</v>
      </c>
      <c r="H73" s="82"/>
      <c r="I73" s="84">
        <v>0.21</v>
      </c>
      <c r="J73" s="30">
        <f t="shared" si="3"/>
        <v>0</v>
      </c>
      <c r="K73" s="82"/>
      <c r="L73" s="82"/>
      <c r="M73" s="82"/>
      <c r="N73" s="82"/>
      <c r="O73" s="82"/>
      <c r="P73" s="82"/>
      <c r="Q73" s="82"/>
      <c r="R73" s="82"/>
      <c r="S73" s="82"/>
      <c r="T73" s="82"/>
    </row>
    <row r="74" spans="2:20" s="10" customFormat="1" ht="12.75" outlineLevel="1">
      <c r="B74" s="1"/>
      <c r="C74" s="38"/>
      <c r="D74" s="22" t="s">
        <v>45</v>
      </c>
      <c r="E74" s="21"/>
      <c r="F74" s="22"/>
      <c r="G74" s="11" t="s">
        <v>28</v>
      </c>
      <c r="H74" s="82"/>
      <c r="I74" s="84">
        <v>0.21</v>
      </c>
      <c r="J74" s="30">
        <f t="shared" si="3"/>
        <v>0</v>
      </c>
      <c r="K74" s="82"/>
      <c r="L74" s="82"/>
      <c r="M74" s="82"/>
      <c r="N74" s="82"/>
      <c r="O74" s="82"/>
      <c r="P74" s="82"/>
      <c r="Q74" s="82"/>
      <c r="R74" s="82"/>
      <c r="S74" s="82"/>
      <c r="T74" s="82"/>
    </row>
    <row r="75" spans="2:20" s="10" customFormat="1" ht="12.75" outlineLevel="1">
      <c r="B75" s="1"/>
      <c r="C75" s="38"/>
      <c r="D75" s="22" t="s">
        <v>46</v>
      </c>
      <c r="E75" s="21"/>
      <c r="F75" s="22"/>
      <c r="G75" s="11" t="s">
        <v>28</v>
      </c>
      <c r="H75" s="82"/>
      <c r="I75" s="84">
        <v>0.21</v>
      </c>
      <c r="J75" s="30">
        <f t="shared" si="3"/>
        <v>0</v>
      </c>
      <c r="K75" s="82"/>
      <c r="L75" s="82"/>
      <c r="M75" s="82"/>
      <c r="N75" s="82"/>
      <c r="O75" s="82"/>
      <c r="P75" s="82"/>
      <c r="Q75" s="82"/>
      <c r="R75" s="82"/>
      <c r="S75" s="82"/>
      <c r="T75" s="82"/>
    </row>
    <row r="76" spans="2:20" s="10" customFormat="1" ht="12.75" outlineLevel="1">
      <c r="B76" s="1"/>
      <c r="C76" s="38"/>
      <c r="D76" s="22" t="s">
        <v>47</v>
      </c>
      <c r="E76" s="21"/>
      <c r="F76" s="22"/>
      <c r="G76" s="11" t="s">
        <v>28</v>
      </c>
      <c r="H76" s="82"/>
      <c r="I76" s="84">
        <v>0.21</v>
      </c>
      <c r="J76" s="30">
        <f t="shared" si="3"/>
        <v>0</v>
      </c>
      <c r="K76" s="82"/>
      <c r="L76" s="82"/>
      <c r="M76" s="82"/>
      <c r="N76" s="82"/>
      <c r="O76" s="82"/>
      <c r="P76" s="82"/>
      <c r="Q76" s="82"/>
      <c r="R76" s="82"/>
      <c r="S76" s="82"/>
      <c r="T76" s="82"/>
    </row>
    <row r="77" spans="2:20" s="10" customFormat="1" ht="12.75" outlineLevel="1">
      <c r="B77" s="1"/>
      <c r="C77" s="38"/>
      <c r="D77" s="22" t="s">
        <v>48</v>
      </c>
      <c r="E77" s="21"/>
      <c r="F77" s="22"/>
      <c r="G77" s="11" t="s">
        <v>28</v>
      </c>
      <c r="H77" s="82"/>
      <c r="I77" s="84">
        <v>0.21</v>
      </c>
      <c r="J77" s="30">
        <f t="shared" si="3"/>
        <v>0</v>
      </c>
      <c r="K77" s="82"/>
      <c r="L77" s="82"/>
      <c r="M77" s="82"/>
      <c r="N77" s="82"/>
      <c r="O77" s="82"/>
      <c r="P77" s="82"/>
      <c r="Q77" s="82"/>
      <c r="R77" s="82"/>
      <c r="S77" s="82"/>
      <c r="T77" s="82"/>
    </row>
    <row r="78" spans="2:20" s="10" customFormat="1" ht="12.75" outlineLevel="1">
      <c r="B78" s="1"/>
      <c r="C78" s="38"/>
      <c r="D78" s="21" t="s">
        <v>24</v>
      </c>
      <c r="E78" s="21"/>
      <c r="F78" s="22"/>
      <c r="G78" s="11" t="s">
        <v>28</v>
      </c>
      <c r="H78" s="82"/>
      <c r="I78" s="84">
        <v>0.21</v>
      </c>
      <c r="J78" s="30">
        <f t="shared" si="3"/>
        <v>0</v>
      </c>
      <c r="K78" s="82"/>
      <c r="L78" s="82"/>
      <c r="M78" s="82"/>
      <c r="N78" s="82"/>
      <c r="O78" s="82"/>
      <c r="P78" s="82"/>
      <c r="Q78" s="82"/>
      <c r="R78" s="82"/>
      <c r="S78" s="82"/>
      <c r="T78" s="82"/>
    </row>
    <row r="79" spans="2:20" s="10" customFormat="1" ht="12.75" outlineLevel="1">
      <c r="B79" s="1"/>
      <c r="C79" s="38"/>
      <c r="D79" s="21" t="s">
        <v>24</v>
      </c>
      <c r="E79" s="21"/>
      <c r="F79" s="22"/>
      <c r="G79" s="11" t="s">
        <v>28</v>
      </c>
      <c r="H79" s="82"/>
      <c r="I79" s="84">
        <v>0.21</v>
      </c>
      <c r="J79" s="30">
        <f t="shared" si="3"/>
        <v>0</v>
      </c>
      <c r="K79" s="82"/>
      <c r="L79" s="82"/>
      <c r="M79" s="82"/>
      <c r="N79" s="82"/>
      <c r="O79" s="82"/>
      <c r="P79" s="82"/>
      <c r="Q79" s="82"/>
      <c r="R79" s="82"/>
      <c r="S79" s="82"/>
      <c r="T79" s="82"/>
    </row>
    <row r="80" spans="2:20" s="10" customFormat="1" ht="12.75" outlineLevel="1">
      <c r="B80" s="1"/>
      <c r="C80" s="38"/>
      <c r="D80" s="22"/>
      <c r="E80" s="21"/>
      <c r="F80" s="22"/>
      <c r="G80" s="11"/>
      <c r="H80" s="18"/>
      <c r="I80" s="72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2:20" s="10" customFormat="1" ht="12.75" outlineLevel="1">
      <c r="B81" s="1"/>
      <c r="C81" s="38" t="s">
        <v>29</v>
      </c>
      <c r="D81" s="22"/>
      <c r="E81" s="21"/>
      <c r="F81" s="22"/>
      <c r="G81" s="11"/>
      <c r="H81" s="18"/>
      <c r="I81" s="72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2:20" s="10" customFormat="1" ht="12.75" outlineLevel="1">
      <c r="B82" s="1"/>
      <c r="C82" s="38"/>
      <c r="D82" s="22" t="s">
        <v>52</v>
      </c>
      <c r="E82" s="21"/>
      <c r="F82" s="22"/>
      <c r="G82" s="11" t="s">
        <v>28</v>
      </c>
      <c r="H82" s="82"/>
      <c r="I82" s="84">
        <v>0.21</v>
      </c>
      <c r="J82" s="30">
        <f aca="true" t="shared" si="4" ref="J82:J92">SUM(K82:T82)</f>
        <v>0</v>
      </c>
      <c r="K82" s="82"/>
      <c r="L82" s="82"/>
      <c r="M82" s="82"/>
      <c r="N82" s="82"/>
      <c r="O82" s="82"/>
      <c r="P82" s="82"/>
      <c r="Q82" s="82"/>
      <c r="R82" s="82"/>
      <c r="S82" s="82"/>
      <c r="T82" s="82"/>
    </row>
    <row r="83" spans="2:20" s="10" customFormat="1" ht="12.75" outlineLevel="1">
      <c r="B83" s="1"/>
      <c r="C83" s="38"/>
      <c r="D83" s="22" t="s">
        <v>49</v>
      </c>
      <c r="E83" s="21"/>
      <c r="F83" s="22"/>
      <c r="G83" s="11" t="s">
        <v>28</v>
      </c>
      <c r="H83" s="82"/>
      <c r="I83" s="84">
        <v>0.21</v>
      </c>
      <c r="J83" s="30">
        <f t="shared" si="4"/>
        <v>0</v>
      </c>
      <c r="K83" s="82"/>
      <c r="L83" s="82"/>
      <c r="M83" s="82"/>
      <c r="N83" s="82"/>
      <c r="O83" s="82"/>
      <c r="P83" s="82"/>
      <c r="Q83" s="82"/>
      <c r="R83" s="82"/>
      <c r="S83" s="82"/>
      <c r="T83" s="82"/>
    </row>
    <row r="84" spans="2:20" s="10" customFormat="1" ht="12.75" outlineLevel="1">
      <c r="B84" s="1"/>
      <c r="C84" s="38"/>
      <c r="D84" s="22" t="s">
        <v>53</v>
      </c>
      <c r="E84" s="21"/>
      <c r="F84" s="22"/>
      <c r="G84" s="11" t="s">
        <v>28</v>
      </c>
      <c r="H84" s="82"/>
      <c r="I84" s="84">
        <v>0.21</v>
      </c>
      <c r="J84" s="30">
        <f t="shared" si="4"/>
        <v>0</v>
      </c>
      <c r="K84" s="82"/>
      <c r="L84" s="82"/>
      <c r="M84" s="82"/>
      <c r="N84" s="82"/>
      <c r="O84" s="82"/>
      <c r="P84" s="82"/>
      <c r="Q84" s="82"/>
      <c r="R84" s="82"/>
      <c r="S84" s="82"/>
      <c r="T84" s="82"/>
    </row>
    <row r="85" spans="2:20" s="10" customFormat="1" ht="12.75" outlineLevel="1">
      <c r="B85" s="1"/>
      <c r="C85" s="38"/>
      <c r="D85" s="22" t="s">
        <v>54</v>
      </c>
      <c r="E85" s="21"/>
      <c r="F85" s="22"/>
      <c r="G85" s="11" t="s">
        <v>28</v>
      </c>
      <c r="H85" s="82"/>
      <c r="I85" s="84">
        <v>0.21</v>
      </c>
      <c r="J85" s="30">
        <f t="shared" si="4"/>
        <v>0</v>
      </c>
      <c r="K85" s="82"/>
      <c r="L85" s="82"/>
      <c r="M85" s="82"/>
      <c r="N85" s="82"/>
      <c r="O85" s="82"/>
      <c r="P85" s="82"/>
      <c r="Q85" s="82"/>
      <c r="R85" s="82"/>
      <c r="S85" s="82"/>
      <c r="T85" s="82"/>
    </row>
    <row r="86" spans="2:20" s="10" customFormat="1" ht="12.75" outlineLevel="1">
      <c r="B86" s="1"/>
      <c r="C86" s="38"/>
      <c r="D86" s="22" t="s">
        <v>31</v>
      </c>
      <c r="E86" s="21"/>
      <c r="F86" s="22"/>
      <c r="G86" s="11" t="s">
        <v>28</v>
      </c>
      <c r="H86" s="82"/>
      <c r="I86" s="84">
        <v>0.21</v>
      </c>
      <c r="J86" s="30">
        <f t="shared" si="4"/>
        <v>0</v>
      </c>
      <c r="K86" s="82"/>
      <c r="L86" s="82"/>
      <c r="M86" s="82"/>
      <c r="N86" s="82"/>
      <c r="O86" s="82"/>
      <c r="P86" s="82"/>
      <c r="Q86" s="82"/>
      <c r="R86" s="82"/>
      <c r="S86" s="82"/>
      <c r="T86" s="82"/>
    </row>
    <row r="87" spans="2:20" s="10" customFormat="1" ht="12.75" outlineLevel="1">
      <c r="B87" s="1"/>
      <c r="C87" s="38"/>
      <c r="D87" s="22" t="s">
        <v>98</v>
      </c>
      <c r="E87" s="21"/>
      <c r="F87" s="22"/>
      <c r="G87" s="11" t="s">
        <v>28</v>
      </c>
      <c r="H87" s="82"/>
      <c r="I87" s="84">
        <v>0.21</v>
      </c>
      <c r="J87" s="30">
        <f t="shared" si="4"/>
        <v>0</v>
      </c>
      <c r="K87" s="82"/>
      <c r="L87" s="82"/>
      <c r="M87" s="82"/>
      <c r="N87" s="82"/>
      <c r="O87" s="82"/>
      <c r="P87" s="82"/>
      <c r="Q87" s="82"/>
      <c r="R87" s="82"/>
      <c r="S87" s="82"/>
      <c r="T87" s="82"/>
    </row>
    <row r="88" spans="2:20" s="10" customFormat="1" ht="12.75" outlineLevel="1">
      <c r="B88" s="1"/>
      <c r="C88" s="38"/>
      <c r="D88" s="22" t="s">
        <v>30</v>
      </c>
      <c r="E88" s="21"/>
      <c r="F88" s="22"/>
      <c r="G88" s="11" t="s">
        <v>28</v>
      </c>
      <c r="H88" s="82"/>
      <c r="I88" s="84">
        <v>0.21</v>
      </c>
      <c r="J88" s="30">
        <f t="shared" si="4"/>
        <v>0</v>
      </c>
      <c r="K88" s="82"/>
      <c r="L88" s="82"/>
      <c r="M88" s="82"/>
      <c r="N88" s="82"/>
      <c r="O88" s="82"/>
      <c r="P88" s="82"/>
      <c r="Q88" s="82"/>
      <c r="R88" s="82"/>
      <c r="S88" s="82"/>
      <c r="T88" s="82"/>
    </row>
    <row r="89" spans="2:20" s="10" customFormat="1" ht="12.75" outlineLevel="1">
      <c r="B89" s="1"/>
      <c r="C89" s="38"/>
      <c r="D89" s="22" t="s">
        <v>32</v>
      </c>
      <c r="E89" s="21"/>
      <c r="F89" s="22"/>
      <c r="G89" s="11" t="s">
        <v>28</v>
      </c>
      <c r="H89" s="82"/>
      <c r="I89" s="84">
        <v>0.21</v>
      </c>
      <c r="J89" s="30">
        <f t="shared" si="4"/>
        <v>0</v>
      </c>
      <c r="K89" s="82"/>
      <c r="L89" s="82"/>
      <c r="M89" s="82"/>
      <c r="N89" s="82"/>
      <c r="O89" s="82"/>
      <c r="P89" s="82"/>
      <c r="Q89" s="82"/>
      <c r="R89" s="82"/>
      <c r="S89" s="82"/>
      <c r="T89" s="82"/>
    </row>
    <row r="90" spans="2:20" s="10" customFormat="1" ht="12.75" outlineLevel="1">
      <c r="B90" s="1"/>
      <c r="C90" s="38"/>
      <c r="D90" s="22" t="s">
        <v>102</v>
      </c>
      <c r="E90" s="21"/>
      <c r="F90" s="22"/>
      <c r="G90" s="11" t="s">
        <v>28</v>
      </c>
      <c r="H90" s="82"/>
      <c r="I90" s="84">
        <v>0.21</v>
      </c>
      <c r="J90" s="30">
        <f>SUM(K90:T90)</f>
        <v>0</v>
      </c>
      <c r="K90" s="82"/>
      <c r="L90" s="82"/>
      <c r="M90" s="82"/>
      <c r="N90" s="82"/>
      <c r="O90" s="82"/>
      <c r="P90" s="82"/>
      <c r="Q90" s="82"/>
      <c r="R90" s="82"/>
      <c r="S90" s="82"/>
      <c r="T90" s="82"/>
    </row>
    <row r="91" spans="2:20" s="10" customFormat="1" ht="12.75" outlineLevel="1">
      <c r="B91" s="1"/>
      <c r="C91" s="38"/>
      <c r="D91" s="21" t="s">
        <v>24</v>
      </c>
      <c r="E91" s="21"/>
      <c r="F91" s="22"/>
      <c r="G91" s="11" t="s">
        <v>28</v>
      </c>
      <c r="H91" s="82"/>
      <c r="I91" s="84">
        <v>0.21</v>
      </c>
      <c r="J91" s="30">
        <f t="shared" si="4"/>
        <v>0</v>
      </c>
      <c r="K91" s="82"/>
      <c r="L91" s="82"/>
      <c r="M91" s="82"/>
      <c r="N91" s="82"/>
      <c r="O91" s="82"/>
      <c r="P91" s="82"/>
      <c r="Q91" s="82"/>
      <c r="R91" s="82"/>
      <c r="S91" s="82"/>
      <c r="T91" s="82"/>
    </row>
    <row r="92" spans="2:20" s="10" customFormat="1" ht="12.75" outlineLevel="1">
      <c r="B92" s="1"/>
      <c r="C92" s="38"/>
      <c r="D92" s="21" t="s">
        <v>24</v>
      </c>
      <c r="E92" s="21"/>
      <c r="F92" s="22"/>
      <c r="G92" s="11" t="s">
        <v>28</v>
      </c>
      <c r="H92" s="82"/>
      <c r="I92" s="84">
        <v>0.21</v>
      </c>
      <c r="J92" s="30">
        <f t="shared" si="4"/>
        <v>0</v>
      </c>
      <c r="K92" s="82"/>
      <c r="L92" s="82"/>
      <c r="M92" s="82"/>
      <c r="N92" s="82"/>
      <c r="O92" s="82"/>
      <c r="P92" s="82"/>
      <c r="Q92" s="82"/>
      <c r="R92" s="82"/>
      <c r="S92" s="82"/>
      <c r="T92" s="82"/>
    </row>
    <row r="93" spans="2:20" s="10" customFormat="1" ht="12.75" outlineLevel="1">
      <c r="B93" s="1"/>
      <c r="C93" s="38"/>
      <c r="D93" s="22"/>
      <c r="E93" s="21"/>
      <c r="F93" s="22"/>
      <c r="G93" s="11"/>
      <c r="H93" s="18"/>
      <c r="I93" s="72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2:20" s="10" customFormat="1" ht="12.75" outlineLevel="1">
      <c r="B94" s="1"/>
      <c r="C94" s="38" t="s">
        <v>101</v>
      </c>
      <c r="D94" s="22"/>
      <c r="E94" s="21"/>
      <c r="F94" s="22"/>
      <c r="G94" s="11"/>
      <c r="H94" s="18"/>
      <c r="I94" s="72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2:20" s="10" customFormat="1" ht="12.75" outlineLevel="1">
      <c r="B95" s="1"/>
      <c r="C95" s="38"/>
      <c r="D95" s="22" t="s">
        <v>109</v>
      </c>
      <c r="E95" s="21"/>
      <c r="F95" s="22"/>
      <c r="G95" s="11"/>
      <c r="H95" s="18"/>
      <c r="I95" s="72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2:20" s="10" customFormat="1" ht="12.75" outlineLevel="1">
      <c r="B96" s="1"/>
      <c r="C96" s="38"/>
      <c r="E96" s="21" t="s">
        <v>68</v>
      </c>
      <c r="F96" s="22"/>
      <c r="G96" s="11" t="s">
        <v>28</v>
      </c>
      <c r="H96" s="82"/>
      <c r="I96" s="84">
        <v>0.21</v>
      </c>
      <c r="J96" s="30">
        <f>SUM(K96:T96)</f>
        <v>0</v>
      </c>
      <c r="K96" s="82"/>
      <c r="L96" s="82"/>
      <c r="M96" s="82"/>
      <c r="N96" s="82"/>
      <c r="O96" s="82"/>
      <c r="P96" s="82"/>
      <c r="Q96" s="82"/>
      <c r="R96" s="82"/>
      <c r="S96" s="82"/>
      <c r="T96" s="82"/>
    </row>
    <row r="97" spans="2:20" s="10" customFormat="1" ht="12.75" outlineLevel="1">
      <c r="B97" s="1"/>
      <c r="C97" s="38"/>
      <c r="E97" s="21" t="s">
        <v>73</v>
      </c>
      <c r="F97" s="22"/>
      <c r="G97" s="11" t="s">
        <v>28</v>
      </c>
      <c r="H97" s="82"/>
      <c r="I97" s="84">
        <v>0.21</v>
      </c>
      <c r="J97" s="30">
        <f aca="true" t="shared" si="5" ref="J97:J115">SUM(K97:T97)</f>
        <v>0</v>
      </c>
      <c r="K97" s="82"/>
      <c r="L97" s="82"/>
      <c r="M97" s="82"/>
      <c r="N97" s="82"/>
      <c r="O97" s="82"/>
      <c r="P97" s="82"/>
      <c r="Q97" s="82"/>
      <c r="R97" s="82"/>
      <c r="S97" s="82"/>
      <c r="T97" s="82"/>
    </row>
    <row r="98" spans="2:20" s="10" customFormat="1" ht="12.75" outlineLevel="1">
      <c r="B98" s="1"/>
      <c r="C98" s="38"/>
      <c r="E98" s="21" t="s">
        <v>74</v>
      </c>
      <c r="F98" s="22"/>
      <c r="G98" s="11" t="s">
        <v>28</v>
      </c>
      <c r="H98" s="82"/>
      <c r="I98" s="84">
        <v>0.21</v>
      </c>
      <c r="J98" s="30">
        <f t="shared" si="5"/>
        <v>0</v>
      </c>
      <c r="K98" s="82"/>
      <c r="L98" s="82"/>
      <c r="M98" s="82"/>
      <c r="N98" s="82"/>
      <c r="O98" s="82"/>
      <c r="P98" s="82"/>
      <c r="Q98" s="82"/>
      <c r="R98" s="82"/>
      <c r="S98" s="82"/>
      <c r="T98" s="82"/>
    </row>
    <row r="99" spans="2:20" s="10" customFormat="1" ht="12.75" outlineLevel="1">
      <c r="B99" s="1"/>
      <c r="C99" s="38"/>
      <c r="E99" s="21" t="s">
        <v>75</v>
      </c>
      <c r="F99" s="22"/>
      <c r="G99" s="11" t="s">
        <v>28</v>
      </c>
      <c r="H99" s="82"/>
      <c r="I99" s="84">
        <v>0.21</v>
      </c>
      <c r="J99" s="30">
        <f t="shared" si="5"/>
        <v>0</v>
      </c>
      <c r="K99" s="82"/>
      <c r="L99" s="82"/>
      <c r="M99" s="82"/>
      <c r="N99" s="82"/>
      <c r="O99" s="82"/>
      <c r="P99" s="82"/>
      <c r="Q99" s="82"/>
      <c r="R99" s="82"/>
      <c r="S99" s="82"/>
      <c r="T99" s="82"/>
    </row>
    <row r="100" spans="2:20" s="10" customFormat="1" ht="12.75" outlineLevel="1">
      <c r="B100" s="1"/>
      <c r="C100" s="38"/>
      <c r="E100" s="21" t="s">
        <v>69</v>
      </c>
      <c r="F100" s="22"/>
      <c r="G100" s="11" t="s">
        <v>28</v>
      </c>
      <c r="H100" s="82"/>
      <c r="I100" s="84">
        <v>0.21</v>
      </c>
      <c r="J100" s="30">
        <f t="shared" si="5"/>
        <v>0</v>
      </c>
      <c r="K100" s="82"/>
      <c r="L100" s="82"/>
      <c r="M100" s="82"/>
      <c r="N100" s="82"/>
      <c r="O100" s="82"/>
      <c r="P100" s="82"/>
      <c r="Q100" s="82"/>
      <c r="R100" s="82"/>
      <c r="S100" s="82"/>
      <c r="T100" s="82"/>
    </row>
    <row r="101" spans="2:20" s="10" customFormat="1" ht="12.75" outlineLevel="1">
      <c r="B101" s="1"/>
      <c r="C101" s="38"/>
      <c r="E101" s="21" t="s">
        <v>72</v>
      </c>
      <c r="F101" s="22"/>
      <c r="G101" s="11" t="s">
        <v>28</v>
      </c>
      <c r="H101" s="82"/>
      <c r="I101" s="84">
        <v>0.21</v>
      </c>
      <c r="J101" s="30">
        <f t="shared" si="5"/>
        <v>0</v>
      </c>
      <c r="K101" s="82"/>
      <c r="L101" s="82"/>
      <c r="M101" s="82"/>
      <c r="N101" s="82"/>
      <c r="O101" s="82"/>
      <c r="P101" s="82"/>
      <c r="Q101" s="82"/>
      <c r="R101" s="82"/>
      <c r="S101" s="82"/>
      <c r="T101" s="82"/>
    </row>
    <row r="102" spans="2:20" s="10" customFormat="1" ht="12.75" outlineLevel="1">
      <c r="B102" s="1"/>
      <c r="C102" s="38"/>
      <c r="E102" s="21" t="s">
        <v>99</v>
      </c>
      <c r="F102" s="22"/>
      <c r="G102" s="11" t="s">
        <v>28</v>
      </c>
      <c r="H102" s="82"/>
      <c r="I102" s="84">
        <v>0.21</v>
      </c>
      <c r="J102" s="30">
        <f>SUM(K102:T102)</f>
        <v>0</v>
      </c>
      <c r="K102" s="82"/>
      <c r="L102" s="82"/>
      <c r="M102" s="82"/>
      <c r="N102" s="82"/>
      <c r="O102" s="82"/>
      <c r="P102" s="82"/>
      <c r="Q102" s="82"/>
      <c r="R102" s="82"/>
      <c r="S102" s="82"/>
      <c r="T102" s="82"/>
    </row>
    <row r="103" spans="2:20" s="10" customFormat="1" ht="12.75" outlineLevel="1">
      <c r="B103" s="1"/>
      <c r="C103" s="38"/>
      <c r="E103" s="21" t="s">
        <v>100</v>
      </c>
      <c r="F103" s="22"/>
      <c r="G103" s="11" t="s">
        <v>28</v>
      </c>
      <c r="H103" s="82"/>
      <c r="I103" s="84">
        <v>0.21</v>
      </c>
      <c r="J103" s="30">
        <f>SUM(K103:T103)</f>
        <v>0</v>
      </c>
      <c r="K103" s="82"/>
      <c r="L103" s="82"/>
      <c r="M103" s="82"/>
      <c r="N103" s="82"/>
      <c r="O103" s="82"/>
      <c r="P103" s="82"/>
      <c r="Q103" s="82"/>
      <c r="R103" s="82"/>
      <c r="S103" s="82"/>
      <c r="T103" s="82"/>
    </row>
    <row r="104" spans="2:20" s="10" customFormat="1" ht="12.75" outlineLevel="1">
      <c r="B104" s="1"/>
      <c r="C104" s="38"/>
      <c r="E104" s="21" t="s">
        <v>71</v>
      </c>
      <c r="F104" s="22"/>
      <c r="G104" s="11" t="s">
        <v>28</v>
      </c>
      <c r="H104" s="82"/>
      <c r="I104" s="84">
        <v>0.21</v>
      </c>
      <c r="J104" s="30">
        <f t="shared" si="5"/>
        <v>0</v>
      </c>
      <c r="K104" s="82"/>
      <c r="L104" s="82"/>
      <c r="M104" s="82"/>
      <c r="N104" s="82"/>
      <c r="O104" s="82"/>
      <c r="P104" s="82"/>
      <c r="Q104" s="82"/>
      <c r="R104" s="82"/>
      <c r="S104" s="82"/>
      <c r="T104" s="82"/>
    </row>
    <row r="105" spans="2:20" s="10" customFormat="1" ht="12.75" outlineLevel="1">
      <c r="B105" s="1"/>
      <c r="C105" s="38"/>
      <c r="E105" s="21" t="s">
        <v>70</v>
      </c>
      <c r="F105" s="22"/>
      <c r="G105" s="11" t="s">
        <v>28</v>
      </c>
      <c r="H105" s="82"/>
      <c r="I105" s="84">
        <v>0.21</v>
      </c>
      <c r="J105" s="30">
        <f t="shared" si="5"/>
        <v>0</v>
      </c>
      <c r="K105" s="82"/>
      <c r="L105" s="82"/>
      <c r="M105" s="82"/>
      <c r="N105" s="82"/>
      <c r="O105" s="82"/>
      <c r="P105" s="82"/>
      <c r="Q105" s="82"/>
      <c r="R105" s="82"/>
      <c r="S105" s="82"/>
      <c r="T105" s="82"/>
    </row>
    <row r="106" spans="2:20" s="10" customFormat="1" ht="12.75" outlineLevel="1">
      <c r="B106" s="1"/>
      <c r="C106" s="38"/>
      <c r="D106" s="22" t="s">
        <v>110</v>
      </c>
      <c r="E106" s="21"/>
      <c r="F106" s="22"/>
      <c r="G106" s="11" t="s">
        <v>28</v>
      </c>
      <c r="H106" s="82"/>
      <c r="I106" s="84">
        <v>0.21</v>
      </c>
      <c r="J106" s="30">
        <f aca="true" t="shared" si="6" ref="J106:J111">SUM(K106:T106)</f>
        <v>0</v>
      </c>
      <c r="K106" s="82"/>
      <c r="L106" s="82"/>
      <c r="M106" s="82"/>
      <c r="N106" s="82"/>
      <c r="O106" s="82"/>
      <c r="P106" s="82"/>
      <c r="Q106" s="82"/>
      <c r="R106" s="82"/>
      <c r="S106" s="82"/>
      <c r="T106" s="82"/>
    </row>
    <row r="107" spans="2:20" s="10" customFormat="1" ht="12.75" outlineLevel="1">
      <c r="B107" s="1"/>
      <c r="C107" s="38"/>
      <c r="D107" s="22"/>
      <c r="E107" s="21" t="s">
        <v>58</v>
      </c>
      <c r="F107" s="22"/>
      <c r="G107" s="11" t="s">
        <v>28</v>
      </c>
      <c r="H107" s="82"/>
      <c r="I107" s="84">
        <v>0.21</v>
      </c>
      <c r="J107" s="30">
        <f t="shared" si="6"/>
        <v>0</v>
      </c>
      <c r="K107" s="82"/>
      <c r="L107" s="82"/>
      <c r="M107" s="82"/>
      <c r="N107" s="82"/>
      <c r="O107" s="82"/>
      <c r="P107" s="82"/>
      <c r="Q107" s="82"/>
      <c r="R107" s="82"/>
      <c r="S107" s="82"/>
      <c r="T107" s="82"/>
    </row>
    <row r="108" spans="2:20" s="10" customFormat="1" ht="12.75" outlineLevel="1">
      <c r="B108" s="1"/>
      <c r="C108" s="38"/>
      <c r="D108" s="22"/>
      <c r="E108" s="21" t="s">
        <v>111</v>
      </c>
      <c r="F108" s="22"/>
      <c r="G108" s="11" t="s">
        <v>28</v>
      </c>
      <c r="H108" s="82"/>
      <c r="I108" s="84">
        <v>0.21</v>
      </c>
      <c r="J108" s="30">
        <f t="shared" si="6"/>
        <v>0</v>
      </c>
      <c r="K108" s="82"/>
      <c r="L108" s="82"/>
      <c r="M108" s="82"/>
      <c r="N108" s="82"/>
      <c r="O108" s="82"/>
      <c r="P108" s="82"/>
      <c r="Q108" s="82"/>
      <c r="R108" s="82"/>
      <c r="S108" s="82"/>
      <c r="T108" s="82"/>
    </row>
    <row r="109" spans="2:20" s="10" customFormat="1" ht="12.75" outlineLevel="1">
      <c r="B109" s="1"/>
      <c r="C109" s="38"/>
      <c r="D109" s="22"/>
      <c r="E109" s="21" t="s">
        <v>112</v>
      </c>
      <c r="F109" s="22"/>
      <c r="G109" s="11" t="s">
        <v>28</v>
      </c>
      <c r="H109" s="82"/>
      <c r="I109" s="84">
        <v>0.21</v>
      </c>
      <c r="J109" s="30">
        <f t="shared" si="6"/>
        <v>0</v>
      </c>
      <c r="K109" s="82"/>
      <c r="L109" s="82"/>
      <c r="M109" s="82"/>
      <c r="N109" s="82"/>
      <c r="O109" s="82"/>
      <c r="P109" s="82"/>
      <c r="Q109" s="82"/>
      <c r="R109" s="82"/>
      <c r="S109" s="82"/>
      <c r="T109" s="82"/>
    </row>
    <row r="110" spans="2:20" s="10" customFormat="1" ht="12.75" outlineLevel="1">
      <c r="B110" s="1"/>
      <c r="C110" s="38"/>
      <c r="D110" s="22"/>
      <c r="E110" s="21" t="s">
        <v>24</v>
      </c>
      <c r="F110" s="22"/>
      <c r="G110" s="11" t="s">
        <v>28</v>
      </c>
      <c r="H110" s="82"/>
      <c r="I110" s="84">
        <v>0.21</v>
      </c>
      <c r="J110" s="30">
        <f t="shared" si="6"/>
        <v>0</v>
      </c>
      <c r="K110" s="82"/>
      <c r="L110" s="82"/>
      <c r="M110" s="82"/>
      <c r="N110" s="82"/>
      <c r="O110" s="82"/>
      <c r="P110" s="82"/>
      <c r="Q110" s="82"/>
      <c r="R110" s="82"/>
      <c r="S110" s="82"/>
      <c r="T110" s="82"/>
    </row>
    <row r="111" spans="2:20" s="10" customFormat="1" ht="12.75" outlineLevel="1">
      <c r="B111" s="1"/>
      <c r="C111" s="38"/>
      <c r="D111" s="22"/>
      <c r="E111" s="21" t="s">
        <v>24</v>
      </c>
      <c r="F111" s="22"/>
      <c r="G111" s="11" t="s">
        <v>28</v>
      </c>
      <c r="H111" s="82"/>
      <c r="I111" s="84">
        <v>0.21</v>
      </c>
      <c r="J111" s="30">
        <f t="shared" si="6"/>
        <v>0</v>
      </c>
      <c r="K111" s="82"/>
      <c r="L111" s="82"/>
      <c r="M111" s="82"/>
      <c r="N111" s="82"/>
      <c r="O111" s="82"/>
      <c r="P111" s="82"/>
      <c r="Q111" s="82"/>
      <c r="R111" s="82"/>
      <c r="S111" s="82"/>
      <c r="T111" s="82"/>
    </row>
    <row r="112" spans="2:20" s="10" customFormat="1" ht="12.75" outlineLevel="1">
      <c r="B112" s="1"/>
      <c r="C112" s="38"/>
      <c r="D112" s="21" t="s">
        <v>24</v>
      </c>
      <c r="E112" s="21"/>
      <c r="F112" s="22"/>
      <c r="G112" s="11" t="s">
        <v>28</v>
      </c>
      <c r="H112" s="82"/>
      <c r="I112" s="84">
        <v>0.21</v>
      </c>
      <c r="J112" s="30">
        <f t="shared" si="5"/>
        <v>0</v>
      </c>
      <c r="K112" s="82"/>
      <c r="L112" s="82"/>
      <c r="M112" s="82"/>
      <c r="N112" s="82"/>
      <c r="O112" s="82"/>
      <c r="P112" s="82"/>
      <c r="Q112" s="82"/>
      <c r="R112" s="82"/>
      <c r="S112" s="82"/>
      <c r="T112" s="82"/>
    </row>
    <row r="113" spans="2:20" s="10" customFormat="1" ht="12.75" outlineLevel="1">
      <c r="B113" s="1"/>
      <c r="C113" s="38"/>
      <c r="D113" s="21" t="s">
        <v>24</v>
      </c>
      <c r="E113" s="21"/>
      <c r="F113" s="22"/>
      <c r="G113" s="11" t="s">
        <v>28</v>
      </c>
      <c r="H113" s="82"/>
      <c r="I113" s="84">
        <v>0.21</v>
      </c>
      <c r="J113" s="30">
        <f t="shared" si="5"/>
        <v>0</v>
      </c>
      <c r="K113" s="82"/>
      <c r="L113" s="82"/>
      <c r="M113" s="82"/>
      <c r="N113" s="82"/>
      <c r="O113" s="82"/>
      <c r="P113" s="82"/>
      <c r="Q113" s="82"/>
      <c r="R113" s="82"/>
      <c r="S113" s="82"/>
      <c r="T113" s="82"/>
    </row>
    <row r="114" spans="2:20" s="10" customFormat="1" ht="12.75" outlineLevel="1">
      <c r="B114" s="1"/>
      <c r="C114" s="38"/>
      <c r="D114" s="21" t="s">
        <v>24</v>
      </c>
      <c r="E114" s="21"/>
      <c r="F114" s="22"/>
      <c r="G114" s="11" t="s">
        <v>28</v>
      </c>
      <c r="H114" s="82"/>
      <c r="I114" s="84">
        <v>0.21</v>
      </c>
      <c r="J114" s="30">
        <f t="shared" si="5"/>
        <v>0</v>
      </c>
      <c r="K114" s="82"/>
      <c r="L114" s="82"/>
      <c r="M114" s="82"/>
      <c r="N114" s="82"/>
      <c r="O114" s="82"/>
      <c r="P114" s="82"/>
      <c r="Q114" s="82"/>
      <c r="R114" s="82"/>
      <c r="S114" s="82"/>
      <c r="T114" s="82"/>
    </row>
    <row r="115" spans="2:20" s="10" customFormat="1" ht="12.75" outlineLevel="1">
      <c r="B115" s="1"/>
      <c r="C115" s="22"/>
      <c r="D115" s="21" t="s">
        <v>24</v>
      </c>
      <c r="E115" s="21"/>
      <c r="F115" s="22"/>
      <c r="G115" s="11" t="s">
        <v>28</v>
      </c>
      <c r="H115" s="82"/>
      <c r="I115" s="84">
        <v>0.21</v>
      </c>
      <c r="J115" s="30">
        <f t="shared" si="5"/>
        <v>0</v>
      </c>
      <c r="K115" s="82"/>
      <c r="L115" s="82"/>
      <c r="M115" s="82"/>
      <c r="N115" s="82"/>
      <c r="O115" s="82"/>
      <c r="P115" s="82"/>
      <c r="Q115" s="82"/>
      <c r="R115" s="82"/>
      <c r="S115" s="82"/>
      <c r="T115" s="82"/>
    </row>
    <row r="116" spans="2:20" s="9" customFormat="1" ht="12.75" outlineLevel="1">
      <c r="B116" s="3"/>
      <c r="C116" s="40"/>
      <c r="D116" s="35"/>
      <c r="E116" s="35"/>
      <c r="F116" s="40"/>
      <c r="G116" s="16"/>
      <c r="H116" s="19"/>
      <c r="I116" s="43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</row>
    <row r="117" spans="2:20" s="9" customFormat="1" ht="12.75" outlineLevel="1">
      <c r="B117" s="3"/>
      <c r="C117" s="39" t="s">
        <v>76</v>
      </c>
      <c r="D117" s="35"/>
      <c r="E117" s="35"/>
      <c r="F117" s="40"/>
      <c r="G117" s="16"/>
      <c r="H117" s="19"/>
      <c r="I117" s="43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</row>
    <row r="118" spans="2:20" s="10" customFormat="1" ht="12.75" outlineLevel="1">
      <c r="B118" s="1"/>
      <c r="C118" s="22"/>
      <c r="D118" s="22" t="s">
        <v>78</v>
      </c>
      <c r="E118" s="21"/>
      <c r="F118" s="22"/>
      <c r="G118" s="16"/>
      <c r="H118" s="19"/>
      <c r="I118" s="43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</row>
    <row r="119" spans="2:20" s="10" customFormat="1" ht="12.75" outlineLevel="1">
      <c r="B119" s="1"/>
      <c r="C119" s="22"/>
      <c r="D119" s="22"/>
      <c r="E119" s="21" t="s">
        <v>79</v>
      </c>
      <c r="F119" s="22"/>
      <c r="G119" s="11" t="s">
        <v>28</v>
      </c>
      <c r="H119" s="82"/>
      <c r="I119" s="84">
        <v>0.21</v>
      </c>
      <c r="J119" s="30">
        <f aca="true" t="shared" si="7" ref="J119:J126">SUM(K119:T119)</f>
        <v>0</v>
      </c>
      <c r="K119" s="82"/>
      <c r="L119" s="82"/>
      <c r="M119" s="82"/>
      <c r="N119" s="82"/>
      <c r="O119" s="82"/>
      <c r="P119" s="82"/>
      <c r="Q119" s="82"/>
      <c r="R119" s="82"/>
      <c r="S119" s="82"/>
      <c r="T119" s="82"/>
    </row>
    <row r="120" spans="2:20" s="10" customFormat="1" ht="12.75" outlineLevel="1">
      <c r="B120" s="1"/>
      <c r="C120" s="22"/>
      <c r="D120" s="22"/>
      <c r="E120" s="21" t="s">
        <v>80</v>
      </c>
      <c r="F120" s="22"/>
      <c r="G120" s="11" t="s">
        <v>28</v>
      </c>
      <c r="H120" s="82"/>
      <c r="I120" s="84">
        <v>0.21</v>
      </c>
      <c r="J120" s="30">
        <f t="shared" si="7"/>
        <v>0</v>
      </c>
      <c r="K120" s="82"/>
      <c r="L120" s="82"/>
      <c r="M120" s="82"/>
      <c r="N120" s="82"/>
      <c r="O120" s="82"/>
      <c r="P120" s="82"/>
      <c r="Q120" s="82"/>
      <c r="R120" s="82"/>
      <c r="S120" s="82"/>
      <c r="T120" s="82"/>
    </row>
    <row r="121" spans="2:20" s="10" customFormat="1" ht="12.75" outlineLevel="1">
      <c r="B121" s="1"/>
      <c r="C121" s="22"/>
      <c r="D121" s="22"/>
      <c r="E121" s="21" t="s">
        <v>81</v>
      </c>
      <c r="F121" s="22"/>
      <c r="G121" s="11" t="s">
        <v>28</v>
      </c>
      <c r="H121" s="82"/>
      <c r="I121" s="84">
        <v>0.21</v>
      </c>
      <c r="J121" s="30">
        <f t="shared" si="7"/>
        <v>0</v>
      </c>
      <c r="K121" s="82"/>
      <c r="L121" s="82"/>
      <c r="M121" s="82"/>
      <c r="N121" s="82"/>
      <c r="O121" s="82"/>
      <c r="P121" s="82"/>
      <c r="Q121" s="82"/>
      <c r="R121" s="82"/>
      <c r="S121" s="82"/>
      <c r="T121" s="82"/>
    </row>
    <row r="122" spans="2:20" s="10" customFormat="1" ht="12.75" outlineLevel="1">
      <c r="B122" s="1"/>
      <c r="C122" s="22"/>
      <c r="D122" s="22" t="s">
        <v>83</v>
      </c>
      <c r="E122" s="21"/>
      <c r="F122" s="22"/>
      <c r="G122" s="11" t="s">
        <v>28</v>
      </c>
      <c r="H122" s="82"/>
      <c r="I122" s="84">
        <v>0.21</v>
      </c>
      <c r="J122" s="30">
        <f>SUM(K122:T122)</f>
        <v>0</v>
      </c>
      <c r="K122" s="82"/>
      <c r="L122" s="82"/>
      <c r="M122" s="82"/>
      <c r="N122" s="82"/>
      <c r="O122" s="82"/>
      <c r="P122" s="82"/>
      <c r="Q122" s="82"/>
      <c r="R122" s="82"/>
      <c r="S122" s="82"/>
      <c r="T122" s="82"/>
    </row>
    <row r="123" spans="2:20" s="10" customFormat="1" ht="12.75" outlineLevel="1">
      <c r="B123" s="1"/>
      <c r="C123" s="22"/>
      <c r="D123" s="22" t="s">
        <v>103</v>
      </c>
      <c r="E123" s="21"/>
      <c r="F123" s="22"/>
      <c r="G123" s="11" t="s">
        <v>28</v>
      </c>
      <c r="H123" s="82"/>
      <c r="I123" s="84">
        <v>0.21</v>
      </c>
      <c r="J123" s="30">
        <f t="shared" si="7"/>
        <v>0</v>
      </c>
      <c r="K123" s="82"/>
      <c r="L123" s="82"/>
      <c r="M123" s="82"/>
      <c r="N123" s="82"/>
      <c r="O123" s="82"/>
      <c r="P123" s="82"/>
      <c r="Q123" s="82"/>
      <c r="R123" s="82"/>
      <c r="S123" s="82"/>
      <c r="T123" s="82"/>
    </row>
    <row r="124" spans="2:20" s="10" customFormat="1" ht="12.75" outlineLevel="1">
      <c r="B124" s="1"/>
      <c r="C124" s="22"/>
      <c r="D124" s="22" t="s">
        <v>82</v>
      </c>
      <c r="E124" s="21"/>
      <c r="F124" s="22"/>
      <c r="G124" s="11" t="s">
        <v>28</v>
      </c>
      <c r="H124" s="82"/>
      <c r="I124" s="84">
        <v>0.21</v>
      </c>
      <c r="J124" s="30">
        <f t="shared" si="7"/>
        <v>0</v>
      </c>
      <c r="K124" s="82"/>
      <c r="L124" s="82"/>
      <c r="M124" s="82"/>
      <c r="N124" s="82"/>
      <c r="O124" s="82"/>
      <c r="P124" s="82"/>
      <c r="Q124" s="82"/>
      <c r="R124" s="82"/>
      <c r="S124" s="82"/>
      <c r="T124" s="82"/>
    </row>
    <row r="125" spans="2:20" s="10" customFormat="1" ht="12.75" outlineLevel="1">
      <c r="B125" s="1"/>
      <c r="C125" s="38"/>
      <c r="D125" s="21" t="s">
        <v>24</v>
      </c>
      <c r="E125" s="21"/>
      <c r="F125" s="22"/>
      <c r="G125" s="11" t="s">
        <v>28</v>
      </c>
      <c r="H125" s="82"/>
      <c r="I125" s="84">
        <v>0.21</v>
      </c>
      <c r="J125" s="30">
        <f t="shared" si="7"/>
        <v>0</v>
      </c>
      <c r="K125" s="82"/>
      <c r="L125" s="82"/>
      <c r="M125" s="82"/>
      <c r="N125" s="82"/>
      <c r="O125" s="82"/>
      <c r="P125" s="82"/>
      <c r="Q125" s="82"/>
      <c r="R125" s="82"/>
      <c r="S125" s="82"/>
      <c r="T125" s="82"/>
    </row>
    <row r="126" spans="2:20" s="10" customFormat="1" ht="12.75" outlineLevel="1">
      <c r="B126" s="1"/>
      <c r="C126" s="22"/>
      <c r="D126" s="21" t="s">
        <v>24</v>
      </c>
      <c r="E126" s="21"/>
      <c r="F126" s="22"/>
      <c r="G126" s="11" t="s">
        <v>28</v>
      </c>
      <c r="H126" s="82"/>
      <c r="I126" s="84">
        <v>0.21</v>
      </c>
      <c r="J126" s="30">
        <f t="shared" si="7"/>
        <v>0</v>
      </c>
      <c r="K126" s="82"/>
      <c r="L126" s="82"/>
      <c r="M126" s="82"/>
      <c r="N126" s="82"/>
      <c r="O126" s="82"/>
      <c r="P126" s="82"/>
      <c r="Q126" s="82"/>
      <c r="R126" s="82"/>
      <c r="S126" s="82"/>
      <c r="T126" s="82"/>
    </row>
    <row r="127" spans="2:20" s="10" customFormat="1" ht="12.75" outlineLevel="1">
      <c r="B127" s="1"/>
      <c r="C127" s="38"/>
      <c r="D127" s="22"/>
      <c r="E127" s="21"/>
      <c r="F127" s="22"/>
      <c r="G127" s="11"/>
      <c r="H127" s="18"/>
      <c r="I127" s="72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2:20" s="10" customFormat="1" ht="12.75" outlineLevel="1">
      <c r="B128" s="1"/>
      <c r="C128" s="38" t="s">
        <v>35</v>
      </c>
      <c r="D128" s="22"/>
      <c r="E128" s="21"/>
      <c r="F128" s="22"/>
      <c r="G128" s="11"/>
      <c r="H128" s="18"/>
      <c r="I128" s="72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2:20" s="10" customFormat="1" ht="12.75" outlineLevel="1">
      <c r="B129" s="1"/>
      <c r="C129" s="38"/>
      <c r="D129" s="22" t="s">
        <v>114</v>
      </c>
      <c r="E129" s="21"/>
      <c r="F129" s="22"/>
      <c r="G129" s="11" t="s">
        <v>28</v>
      </c>
      <c r="H129" s="82"/>
      <c r="I129" s="84">
        <v>0.21</v>
      </c>
      <c r="J129" s="30">
        <f aca="true" t="shared" si="8" ref="J129:J134">SUM(K129:T129)</f>
        <v>0</v>
      </c>
      <c r="K129" s="82"/>
      <c r="L129" s="82"/>
      <c r="M129" s="82"/>
      <c r="N129" s="82"/>
      <c r="O129" s="82"/>
      <c r="P129" s="82"/>
      <c r="Q129" s="82"/>
      <c r="R129" s="82"/>
      <c r="S129" s="82"/>
      <c r="T129" s="82"/>
    </row>
    <row r="130" spans="2:20" s="10" customFormat="1" ht="12.75" outlineLevel="1">
      <c r="B130" s="1"/>
      <c r="C130" s="38"/>
      <c r="D130" s="22" t="s">
        <v>113</v>
      </c>
      <c r="E130" s="21"/>
      <c r="F130" s="22"/>
      <c r="G130" s="11" t="s">
        <v>28</v>
      </c>
      <c r="H130" s="82"/>
      <c r="I130" s="84">
        <v>0.21</v>
      </c>
      <c r="J130" s="30">
        <f>SUM(K130:T130)</f>
        <v>0</v>
      </c>
      <c r="K130" s="82"/>
      <c r="L130" s="82"/>
      <c r="M130" s="82"/>
      <c r="N130" s="82"/>
      <c r="O130" s="82"/>
      <c r="P130" s="82"/>
      <c r="Q130" s="82"/>
      <c r="R130" s="82"/>
      <c r="S130" s="82"/>
      <c r="T130" s="82"/>
    </row>
    <row r="131" spans="2:20" s="10" customFormat="1" ht="12.75" outlineLevel="1">
      <c r="B131" s="1"/>
      <c r="C131" s="38"/>
      <c r="D131" s="22" t="s">
        <v>104</v>
      </c>
      <c r="E131" s="21"/>
      <c r="F131" s="22"/>
      <c r="G131" s="11" t="s">
        <v>28</v>
      </c>
      <c r="H131" s="82"/>
      <c r="I131" s="84">
        <v>0.21</v>
      </c>
      <c r="J131" s="30">
        <f t="shared" si="8"/>
        <v>0</v>
      </c>
      <c r="K131" s="82"/>
      <c r="L131" s="82"/>
      <c r="M131" s="82"/>
      <c r="N131" s="82"/>
      <c r="O131" s="82"/>
      <c r="P131" s="82"/>
      <c r="Q131" s="82"/>
      <c r="R131" s="82"/>
      <c r="S131" s="82"/>
      <c r="T131" s="82"/>
    </row>
    <row r="132" spans="2:20" s="10" customFormat="1" ht="12.75" outlineLevel="1">
      <c r="B132" s="1"/>
      <c r="C132" s="38"/>
      <c r="D132" s="22" t="s">
        <v>59</v>
      </c>
      <c r="E132" s="21"/>
      <c r="F132" s="22"/>
      <c r="G132" s="11" t="s">
        <v>28</v>
      </c>
      <c r="H132" s="82"/>
      <c r="I132" s="84">
        <v>0.21</v>
      </c>
      <c r="J132" s="30">
        <f t="shared" si="8"/>
        <v>0</v>
      </c>
      <c r="K132" s="82"/>
      <c r="L132" s="82"/>
      <c r="M132" s="82"/>
      <c r="N132" s="82"/>
      <c r="O132" s="82"/>
      <c r="P132" s="82"/>
      <c r="Q132" s="82"/>
      <c r="R132" s="82"/>
      <c r="S132" s="82"/>
      <c r="T132" s="82"/>
    </row>
    <row r="133" spans="2:20" s="10" customFormat="1" ht="12.75" outlineLevel="1">
      <c r="B133" s="1"/>
      <c r="C133" s="38"/>
      <c r="D133" s="21" t="s">
        <v>24</v>
      </c>
      <c r="E133" s="21"/>
      <c r="F133" s="22"/>
      <c r="G133" s="11" t="s">
        <v>28</v>
      </c>
      <c r="H133" s="82"/>
      <c r="I133" s="84">
        <v>0.21</v>
      </c>
      <c r="J133" s="30">
        <f t="shared" si="8"/>
        <v>0</v>
      </c>
      <c r="K133" s="82"/>
      <c r="L133" s="82"/>
      <c r="M133" s="82"/>
      <c r="N133" s="82"/>
      <c r="O133" s="82"/>
      <c r="P133" s="82"/>
      <c r="Q133" s="82"/>
      <c r="R133" s="82"/>
      <c r="S133" s="82"/>
      <c r="T133" s="82"/>
    </row>
    <row r="134" spans="2:20" s="10" customFormat="1" ht="12.75" outlineLevel="1">
      <c r="B134" s="1"/>
      <c r="C134" s="38"/>
      <c r="D134" s="21" t="s">
        <v>24</v>
      </c>
      <c r="E134" s="21"/>
      <c r="F134" s="22"/>
      <c r="G134" s="11" t="s">
        <v>28</v>
      </c>
      <c r="H134" s="82"/>
      <c r="I134" s="84">
        <v>0.21</v>
      </c>
      <c r="J134" s="30">
        <f t="shared" si="8"/>
        <v>0</v>
      </c>
      <c r="K134" s="82"/>
      <c r="L134" s="82"/>
      <c r="M134" s="82"/>
      <c r="N134" s="82"/>
      <c r="O134" s="82"/>
      <c r="P134" s="82"/>
      <c r="Q134" s="82"/>
      <c r="R134" s="82"/>
      <c r="S134" s="82"/>
      <c r="T134" s="82"/>
    </row>
    <row r="135" spans="2:20" s="10" customFormat="1" ht="12.75" outlineLevel="1">
      <c r="B135" s="1"/>
      <c r="C135" s="38"/>
      <c r="D135" s="22"/>
      <c r="E135" s="21"/>
      <c r="F135" s="22"/>
      <c r="G135" s="11"/>
      <c r="H135" s="18"/>
      <c r="I135" s="72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2:20" s="10" customFormat="1" ht="12.75" outlineLevel="1">
      <c r="B136" s="1"/>
      <c r="C136" s="38" t="s">
        <v>60</v>
      </c>
      <c r="D136" s="22"/>
      <c r="E136" s="21"/>
      <c r="F136" s="22"/>
      <c r="G136" s="11"/>
      <c r="H136" s="18"/>
      <c r="I136" s="72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2:20" s="10" customFormat="1" ht="12.75" outlineLevel="1">
      <c r="B137" s="1"/>
      <c r="C137" s="38"/>
      <c r="D137" s="21" t="s">
        <v>24</v>
      </c>
      <c r="E137" s="21"/>
      <c r="F137" s="22"/>
      <c r="G137" s="11" t="s">
        <v>28</v>
      </c>
      <c r="H137" s="82"/>
      <c r="I137" s="84">
        <v>0.21</v>
      </c>
      <c r="J137" s="30">
        <f>SUM(K137:T137)</f>
        <v>0</v>
      </c>
      <c r="K137" s="82"/>
      <c r="L137" s="82"/>
      <c r="M137" s="82"/>
      <c r="N137" s="82"/>
      <c r="O137" s="82"/>
      <c r="P137" s="82"/>
      <c r="Q137" s="82"/>
      <c r="R137" s="82"/>
      <c r="S137" s="82"/>
      <c r="T137" s="82"/>
    </row>
    <row r="138" spans="2:20" s="10" customFormat="1" ht="12.75" outlineLevel="1">
      <c r="B138" s="1"/>
      <c r="C138" s="38"/>
      <c r="D138" s="21" t="s">
        <v>24</v>
      </c>
      <c r="E138" s="21"/>
      <c r="F138" s="22"/>
      <c r="G138" s="11" t="s">
        <v>28</v>
      </c>
      <c r="H138" s="82"/>
      <c r="I138" s="84">
        <v>0.21</v>
      </c>
      <c r="J138" s="30">
        <f>SUM(K138:T138)</f>
        <v>0</v>
      </c>
      <c r="K138" s="82"/>
      <c r="L138" s="82"/>
      <c r="M138" s="82"/>
      <c r="N138" s="82"/>
      <c r="O138" s="82"/>
      <c r="P138" s="82"/>
      <c r="Q138" s="82"/>
      <c r="R138" s="82"/>
      <c r="S138" s="82"/>
      <c r="T138" s="82"/>
    </row>
    <row r="139" spans="2:20" s="10" customFormat="1" ht="12.75" outlineLevel="1">
      <c r="B139" s="1"/>
      <c r="C139" s="38"/>
      <c r="D139" s="21" t="s">
        <v>24</v>
      </c>
      <c r="E139" s="21"/>
      <c r="F139" s="22"/>
      <c r="G139" s="11" t="s">
        <v>28</v>
      </c>
      <c r="H139" s="82"/>
      <c r="I139" s="84">
        <v>0.21</v>
      </c>
      <c r="J139" s="30">
        <f>SUM(K139:T139)</f>
        <v>0</v>
      </c>
      <c r="K139" s="82"/>
      <c r="L139" s="82"/>
      <c r="M139" s="82"/>
      <c r="N139" s="82"/>
      <c r="O139" s="82"/>
      <c r="P139" s="82"/>
      <c r="Q139" s="82"/>
      <c r="R139" s="82"/>
      <c r="S139" s="82"/>
      <c r="T139" s="82"/>
    </row>
    <row r="140" spans="2:20" s="10" customFormat="1" ht="12.75" outlineLevel="1">
      <c r="B140" s="1"/>
      <c r="C140" s="38"/>
      <c r="D140" s="21" t="s">
        <v>24</v>
      </c>
      <c r="E140" s="21"/>
      <c r="F140" s="22"/>
      <c r="G140" s="11" t="s">
        <v>28</v>
      </c>
      <c r="H140" s="82"/>
      <c r="I140" s="84">
        <v>0.21</v>
      </c>
      <c r="J140" s="30">
        <f>SUM(K140:T140)</f>
        <v>0</v>
      </c>
      <c r="K140" s="82"/>
      <c r="L140" s="82"/>
      <c r="M140" s="82"/>
      <c r="N140" s="82"/>
      <c r="O140" s="82"/>
      <c r="P140" s="82"/>
      <c r="Q140" s="82"/>
      <c r="R140" s="82"/>
      <c r="S140" s="82"/>
      <c r="T140" s="82"/>
    </row>
    <row r="141" spans="2:20" s="10" customFormat="1" ht="12.75" outlineLevel="1">
      <c r="B141" s="1"/>
      <c r="C141" s="38"/>
      <c r="D141" s="22"/>
      <c r="E141" s="21"/>
      <c r="F141" s="22"/>
      <c r="G141" s="11"/>
      <c r="H141" s="18"/>
      <c r="I141" s="12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2:24" s="10" customFormat="1" ht="12.75">
      <c r="B142" s="1"/>
      <c r="C142" s="38"/>
      <c r="D142" s="22"/>
      <c r="E142" s="21"/>
      <c r="F142" s="23" t="s">
        <v>61</v>
      </c>
      <c r="G142" s="20" t="s">
        <v>28</v>
      </c>
      <c r="H142" s="27">
        <f>SUM(H28:H141)</f>
        <v>0</v>
      </c>
      <c r="I142" s="44"/>
      <c r="J142" s="28">
        <f>SUM(K142:T142)</f>
        <v>0</v>
      </c>
      <c r="K142" s="27">
        <f aca="true" t="shared" si="9" ref="K142:T142">SUM(K28:K141)</f>
        <v>0</v>
      </c>
      <c r="L142" s="27">
        <f t="shared" si="9"/>
        <v>0</v>
      </c>
      <c r="M142" s="27">
        <f t="shared" si="9"/>
        <v>0</v>
      </c>
      <c r="N142" s="27">
        <f t="shared" si="9"/>
        <v>0</v>
      </c>
      <c r="O142" s="27">
        <f t="shared" si="9"/>
        <v>0</v>
      </c>
      <c r="P142" s="27">
        <f t="shared" si="9"/>
        <v>0</v>
      </c>
      <c r="Q142" s="27">
        <f t="shared" si="9"/>
        <v>0</v>
      </c>
      <c r="R142" s="27">
        <f t="shared" si="9"/>
        <v>0</v>
      </c>
      <c r="S142" s="27">
        <f t="shared" si="9"/>
        <v>0</v>
      </c>
      <c r="T142" s="27">
        <f t="shared" si="9"/>
        <v>0</v>
      </c>
      <c r="U142" s="18"/>
      <c r="V142" s="18"/>
      <c r="W142" s="18"/>
      <c r="X142" s="18"/>
    </row>
    <row r="143" spans="2:20" s="10" customFormat="1" ht="12.75">
      <c r="B143" s="1"/>
      <c r="C143" s="38"/>
      <c r="D143" s="22"/>
      <c r="E143" s="21"/>
      <c r="F143" s="22" t="s">
        <v>62</v>
      </c>
      <c r="G143" s="11" t="s">
        <v>23</v>
      </c>
      <c r="H143" s="24">
        <f>SUMPRODUCT($I28:$I140,H28:H140)</f>
        <v>0</v>
      </c>
      <c r="I143" s="43"/>
      <c r="J143" s="18"/>
      <c r="K143" s="24">
        <f aca="true" t="shared" si="10" ref="K143:T143">SUMPRODUCT($I28:$I140,K28:K140)</f>
        <v>0</v>
      </c>
      <c r="L143" s="24">
        <f t="shared" si="10"/>
        <v>0</v>
      </c>
      <c r="M143" s="24">
        <f t="shared" si="10"/>
        <v>0</v>
      </c>
      <c r="N143" s="24">
        <f t="shared" si="10"/>
        <v>0</v>
      </c>
      <c r="O143" s="24">
        <f t="shared" si="10"/>
        <v>0</v>
      </c>
      <c r="P143" s="24">
        <f t="shared" si="10"/>
        <v>0</v>
      </c>
      <c r="Q143" s="24">
        <f t="shared" si="10"/>
        <v>0</v>
      </c>
      <c r="R143" s="24">
        <f t="shared" si="10"/>
        <v>0</v>
      </c>
      <c r="S143" s="24">
        <f t="shared" si="10"/>
        <v>0</v>
      </c>
      <c r="T143" s="24">
        <f t="shared" si="10"/>
        <v>0</v>
      </c>
    </row>
    <row r="144" spans="2:20" s="10" customFormat="1" ht="12.75">
      <c r="B144" s="1"/>
      <c r="C144" s="38"/>
      <c r="D144" s="22"/>
      <c r="E144" s="21"/>
      <c r="F144" s="23" t="s">
        <v>63</v>
      </c>
      <c r="G144" s="8" t="s">
        <v>28</v>
      </c>
      <c r="H144" s="27">
        <f>SUM(H142:H143)</f>
        <v>0</v>
      </c>
      <c r="I144" s="45"/>
      <c r="J144" s="28">
        <f>SUM(K144:T144)</f>
        <v>0</v>
      </c>
      <c r="K144" s="25">
        <f>SUM(K142:K143)</f>
        <v>0</v>
      </c>
      <c r="L144" s="25">
        <f aca="true" t="shared" si="11" ref="L144:T144">SUM(L142:L143)</f>
        <v>0</v>
      </c>
      <c r="M144" s="25">
        <f t="shared" si="11"/>
        <v>0</v>
      </c>
      <c r="N144" s="25">
        <f t="shared" si="11"/>
        <v>0</v>
      </c>
      <c r="O144" s="25">
        <f t="shared" si="11"/>
        <v>0</v>
      </c>
      <c r="P144" s="25">
        <f t="shared" si="11"/>
        <v>0</v>
      </c>
      <c r="Q144" s="25">
        <f t="shared" si="11"/>
        <v>0</v>
      </c>
      <c r="R144" s="25">
        <f t="shared" si="11"/>
        <v>0</v>
      </c>
      <c r="S144" s="25">
        <f t="shared" si="11"/>
        <v>0</v>
      </c>
      <c r="T144" s="25">
        <f t="shared" si="11"/>
        <v>0</v>
      </c>
    </row>
    <row r="145" spans="2:20" s="10" customFormat="1" ht="12.75">
      <c r="B145" s="1"/>
      <c r="C145" s="38"/>
      <c r="D145" s="22"/>
      <c r="E145" s="21"/>
      <c r="F145" s="22"/>
      <c r="G145" s="11"/>
      <c r="H145" s="18"/>
      <c r="I145" s="12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2:20" s="10" customFormat="1" ht="12.75">
      <c r="B146" s="1" t="s">
        <v>8</v>
      </c>
      <c r="C146" s="38"/>
      <c r="D146" s="22"/>
      <c r="E146" s="21"/>
      <c r="F146" s="22"/>
      <c r="G146" s="11"/>
      <c r="H146" s="18"/>
      <c r="I146" s="12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2:20" s="9" customFormat="1" ht="12.75" outlineLevel="1">
      <c r="B147" s="3"/>
      <c r="C147" s="39" t="s">
        <v>64</v>
      </c>
      <c r="D147" s="40"/>
      <c r="E147" s="35"/>
      <c r="F147" s="40"/>
      <c r="G147" s="16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2:20" s="10" customFormat="1" ht="12.75" outlineLevel="1">
      <c r="B148" s="1"/>
      <c r="C148" s="38"/>
      <c r="D148" s="22" t="s">
        <v>68</v>
      </c>
      <c r="E148" s="21"/>
      <c r="F148" s="22"/>
      <c r="G148" s="11" t="s">
        <v>28</v>
      </c>
      <c r="H148" s="82"/>
      <c r="I148" s="43"/>
      <c r="J148" s="30">
        <f aca="true" t="shared" si="12" ref="J148:J161">SUM(K148:T148)</f>
        <v>0</v>
      </c>
      <c r="K148" s="82"/>
      <c r="L148" s="82"/>
      <c r="M148" s="82"/>
      <c r="N148" s="82"/>
      <c r="O148" s="82"/>
      <c r="P148" s="82"/>
      <c r="Q148" s="82"/>
      <c r="R148" s="82"/>
      <c r="S148" s="82"/>
      <c r="T148" s="82"/>
    </row>
    <row r="149" spans="2:20" s="10" customFormat="1" ht="12.75" outlineLevel="1">
      <c r="B149" s="1"/>
      <c r="C149" s="38"/>
      <c r="D149" s="22" t="s">
        <v>73</v>
      </c>
      <c r="E149" s="21"/>
      <c r="F149" s="22"/>
      <c r="G149" s="11" t="s">
        <v>28</v>
      </c>
      <c r="H149" s="82"/>
      <c r="I149" s="43"/>
      <c r="J149" s="30">
        <f t="shared" si="12"/>
        <v>0</v>
      </c>
      <c r="K149" s="82"/>
      <c r="L149" s="82"/>
      <c r="M149" s="82"/>
      <c r="N149" s="82"/>
      <c r="O149" s="82"/>
      <c r="P149" s="82"/>
      <c r="Q149" s="82"/>
      <c r="R149" s="82"/>
      <c r="S149" s="82"/>
      <c r="T149" s="82"/>
    </row>
    <row r="150" spans="2:20" s="10" customFormat="1" ht="12.75" outlineLevel="1">
      <c r="B150" s="1"/>
      <c r="C150" s="38"/>
      <c r="D150" s="22" t="s">
        <v>74</v>
      </c>
      <c r="E150" s="21"/>
      <c r="F150" s="22"/>
      <c r="G150" s="11" t="s">
        <v>28</v>
      </c>
      <c r="H150" s="82"/>
      <c r="I150" s="43"/>
      <c r="J150" s="30">
        <f t="shared" si="12"/>
        <v>0</v>
      </c>
      <c r="K150" s="82"/>
      <c r="L150" s="82"/>
      <c r="M150" s="82"/>
      <c r="N150" s="82"/>
      <c r="O150" s="82"/>
      <c r="P150" s="82"/>
      <c r="Q150" s="82"/>
      <c r="R150" s="82"/>
      <c r="S150" s="82"/>
      <c r="T150" s="82"/>
    </row>
    <row r="151" spans="2:20" s="10" customFormat="1" ht="12.75" outlineLevel="1">
      <c r="B151" s="1"/>
      <c r="C151" s="38"/>
      <c r="D151" s="22" t="s">
        <v>75</v>
      </c>
      <c r="E151" s="21"/>
      <c r="F151" s="22"/>
      <c r="G151" s="11" t="s">
        <v>28</v>
      </c>
      <c r="H151" s="82"/>
      <c r="I151" s="43"/>
      <c r="J151" s="30">
        <f t="shared" si="12"/>
        <v>0</v>
      </c>
      <c r="K151" s="82"/>
      <c r="L151" s="82"/>
      <c r="M151" s="82"/>
      <c r="N151" s="82"/>
      <c r="O151" s="82"/>
      <c r="P151" s="82"/>
      <c r="Q151" s="82"/>
      <c r="R151" s="82"/>
      <c r="S151" s="82"/>
      <c r="T151" s="82"/>
    </row>
    <row r="152" spans="2:20" s="10" customFormat="1" ht="12.75" outlineLevel="1">
      <c r="B152" s="1"/>
      <c r="C152" s="38"/>
      <c r="D152" s="22" t="s">
        <v>69</v>
      </c>
      <c r="E152" s="21"/>
      <c r="F152" s="22"/>
      <c r="G152" s="11" t="s">
        <v>28</v>
      </c>
      <c r="H152" s="82"/>
      <c r="I152" s="43"/>
      <c r="J152" s="30">
        <f t="shared" si="12"/>
        <v>0</v>
      </c>
      <c r="K152" s="82"/>
      <c r="L152" s="82"/>
      <c r="M152" s="82"/>
      <c r="N152" s="82"/>
      <c r="O152" s="82"/>
      <c r="P152" s="82"/>
      <c r="Q152" s="82"/>
      <c r="R152" s="82"/>
      <c r="S152" s="82"/>
      <c r="T152" s="82"/>
    </row>
    <row r="153" spans="2:20" s="10" customFormat="1" ht="12.75" outlineLevel="1">
      <c r="B153" s="1"/>
      <c r="C153" s="38"/>
      <c r="D153" s="22" t="s">
        <v>72</v>
      </c>
      <c r="E153" s="21"/>
      <c r="F153" s="22"/>
      <c r="G153" s="11" t="s">
        <v>28</v>
      </c>
      <c r="H153" s="82"/>
      <c r="I153" s="43"/>
      <c r="J153" s="30">
        <f t="shared" si="12"/>
        <v>0</v>
      </c>
      <c r="K153" s="82"/>
      <c r="L153" s="82"/>
      <c r="M153" s="82"/>
      <c r="N153" s="82"/>
      <c r="O153" s="82"/>
      <c r="P153" s="82"/>
      <c r="Q153" s="82"/>
      <c r="R153" s="82"/>
      <c r="S153" s="82"/>
      <c r="T153" s="82"/>
    </row>
    <row r="154" spans="2:20" s="10" customFormat="1" ht="12.75" outlineLevel="1">
      <c r="B154" s="1"/>
      <c r="C154" s="38"/>
      <c r="D154" s="22" t="s">
        <v>99</v>
      </c>
      <c r="E154" s="21"/>
      <c r="F154" s="22"/>
      <c r="G154" s="11" t="s">
        <v>28</v>
      </c>
      <c r="H154" s="82"/>
      <c r="I154" s="43"/>
      <c r="J154" s="30">
        <f t="shared" si="12"/>
        <v>0</v>
      </c>
      <c r="K154" s="82"/>
      <c r="L154" s="82"/>
      <c r="M154" s="82"/>
      <c r="N154" s="82"/>
      <c r="O154" s="82"/>
      <c r="P154" s="82"/>
      <c r="Q154" s="82"/>
      <c r="R154" s="82"/>
      <c r="S154" s="82"/>
      <c r="T154" s="82"/>
    </row>
    <row r="155" spans="2:20" s="10" customFormat="1" ht="12.75" outlineLevel="1">
      <c r="B155" s="1"/>
      <c r="C155" s="38"/>
      <c r="D155" s="22" t="s">
        <v>100</v>
      </c>
      <c r="E155" s="21"/>
      <c r="F155" s="22"/>
      <c r="G155" s="11" t="s">
        <v>28</v>
      </c>
      <c r="H155" s="82"/>
      <c r="I155" s="43"/>
      <c r="J155" s="30">
        <f t="shared" si="12"/>
        <v>0</v>
      </c>
      <c r="K155" s="82"/>
      <c r="L155" s="82"/>
      <c r="M155" s="82"/>
      <c r="N155" s="82"/>
      <c r="O155" s="82"/>
      <c r="P155" s="82"/>
      <c r="Q155" s="82"/>
      <c r="R155" s="82"/>
      <c r="S155" s="82"/>
      <c r="T155" s="82"/>
    </row>
    <row r="156" spans="2:20" s="10" customFormat="1" ht="12.75" outlineLevel="1">
      <c r="B156" s="1"/>
      <c r="C156" s="22"/>
      <c r="D156" s="22" t="s">
        <v>71</v>
      </c>
      <c r="E156" s="21"/>
      <c r="F156" s="22"/>
      <c r="G156" s="11" t="s">
        <v>28</v>
      </c>
      <c r="H156" s="82"/>
      <c r="I156" s="43"/>
      <c r="J156" s="30">
        <f t="shared" si="12"/>
        <v>0</v>
      </c>
      <c r="K156" s="82"/>
      <c r="L156" s="82"/>
      <c r="M156" s="82"/>
      <c r="N156" s="82"/>
      <c r="O156" s="82"/>
      <c r="P156" s="82"/>
      <c r="Q156" s="82"/>
      <c r="R156" s="82"/>
      <c r="S156" s="82"/>
      <c r="T156" s="82"/>
    </row>
    <row r="157" spans="2:20" s="10" customFormat="1" ht="12.75" outlineLevel="1">
      <c r="B157" s="1"/>
      <c r="C157" s="22"/>
      <c r="D157" s="22" t="s">
        <v>70</v>
      </c>
      <c r="E157" s="21"/>
      <c r="F157" s="22"/>
      <c r="G157" s="11" t="s">
        <v>28</v>
      </c>
      <c r="H157" s="82"/>
      <c r="I157" s="43"/>
      <c r="J157" s="30">
        <f t="shared" si="12"/>
        <v>0</v>
      </c>
      <c r="K157" s="82"/>
      <c r="L157" s="82"/>
      <c r="M157" s="82"/>
      <c r="N157" s="82"/>
      <c r="O157" s="82"/>
      <c r="P157" s="82"/>
      <c r="Q157" s="82"/>
      <c r="R157" s="82"/>
      <c r="S157" s="82"/>
      <c r="T157" s="82"/>
    </row>
    <row r="158" spans="2:20" s="10" customFormat="1" ht="12.75" outlineLevel="1">
      <c r="B158" s="1"/>
      <c r="C158" s="22"/>
      <c r="D158" s="21" t="s">
        <v>24</v>
      </c>
      <c r="E158" s="21"/>
      <c r="F158" s="22"/>
      <c r="G158" s="11" t="s">
        <v>28</v>
      </c>
      <c r="H158" s="82"/>
      <c r="I158" s="43"/>
      <c r="J158" s="30">
        <f t="shared" si="12"/>
        <v>0</v>
      </c>
      <c r="K158" s="82"/>
      <c r="L158" s="82"/>
      <c r="M158" s="82"/>
      <c r="N158" s="82"/>
      <c r="O158" s="82"/>
      <c r="P158" s="82"/>
      <c r="Q158" s="82"/>
      <c r="R158" s="82"/>
      <c r="S158" s="82"/>
      <c r="T158" s="82"/>
    </row>
    <row r="159" spans="2:20" s="10" customFormat="1" ht="12.75" outlineLevel="1">
      <c r="B159" s="1"/>
      <c r="C159" s="22"/>
      <c r="D159" s="21" t="s">
        <v>24</v>
      </c>
      <c r="E159" s="21"/>
      <c r="F159" s="22"/>
      <c r="G159" s="11" t="s">
        <v>28</v>
      </c>
      <c r="H159" s="82"/>
      <c r="I159" s="43"/>
      <c r="J159" s="30">
        <f t="shared" si="12"/>
        <v>0</v>
      </c>
      <c r="K159" s="82"/>
      <c r="L159" s="82"/>
      <c r="M159" s="82"/>
      <c r="N159" s="82"/>
      <c r="O159" s="82"/>
      <c r="P159" s="82"/>
      <c r="Q159" s="82"/>
      <c r="R159" s="82"/>
      <c r="S159" s="82"/>
      <c r="T159" s="82"/>
    </row>
    <row r="160" spans="2:20" s="10" customFormat="1" ht="12.75" outlineLevel="1">
      <c r="B160" s="1"/>
      <c r="C160" s="22"/>
      <c r="D160" s="21" t="s">
        <v>24</v>
      </c>
      <c r="E160" s="21"/>
      <c r="F160" s="22"/>
      <c r="G160" s="11" t="s">
        <v>28</v>
      </c>
      <c r="H160" s="82"/>
      <c r="I160" s="43"/>
      <c r="J160" s="30">
        <f t="shared" si="12"/>
        <v>0</v>
      </c>
      <c r="K160" s="82"/>
      <c r="L160" s="82"/>
      <c r="M160" s="82"/>
      <c r="N160" s="82"/>
      <c r="O160" s="82"/>
      <c r="P160" s="82"/>
      <c r="Q160" s="82"/>
      <c r="R160" s="82"/>
      <c r="S160" s="82"/>
      <c r="T160" s="82"/>
    </row>
    <row r="161" spans="2:20" s="10" customFormat="1" ht="12.75" outlineLevel="1">
      <c r="B161" s="1"/>
      <c r="C161" s="22"/>
      <c r="D161" s="21" t="s">
        <v>24</v>
      </c>
      <c r="E161" s="21"/>
      <c r="F161" s="22"/>
      <c r="G161" s="11" t="s">
        <v>28</v>
      </c>
      <c r="H161" s="82"/>
      <c r="I161" s="43"/>
      <c r="J161" s="30">
        <f t="shared" si="12"/>
        <v>0</v>
      </c>
      <c r="K161" s="82"/>
      <c r="L161" s="82"/>
      <c r="M161" s="82"/>
      <c r="N161" s="82"/>
      <c r="O161" s="82"/>
      <c r="P161" s="82"/>
      <c r="Q161" s="82"/>
      <c r="R161" s="82"/>
      <c r="S161" s="82"/>
      <c r="T161" s="82"/>
    </row>
    <row r="162" spans="2:21" s="10" customFormat="1" ht="12.75" outlineLevel="1">
      <c r="B162" s="1"/>
      <c r="C162" s="22"/>
      <c r="D162" s="21"/>
      <c r="E162" s="21"/>
      <c r="F162" s="22"/>
      <c r="G162" s="16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9"/>
    </row>
    <row r="163" spans="2:21" s="10" customFormat="1" ht="12.75" outlineLevel="1">
      <c r="B163" s="1"/>
      <c r="C163" s="38" t="s">
        <v>84</v>
      </c>
      <c r="D163" s="22"/>
      <c r="E163" s="21"/>
      <c r="F163" s="22"/>
      <c r="G163" s="16"/>
      <c r="H163" s="19"/>
      <c r="I163" s="17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9"/>
    </row>
    <row r="164" spans="2:21" s="10" customFormat="1" ht="12.75" outlineLevel="1">
      <c r="B164" s="1"/>
      <c r="C164" s="38"/>
      <c r="D164" s="22" t="s">
        <v>68</v>
      </c>
      <c r="E164" s="21"/>
      <c r="F164" s="22"/>
      <c r="G164" s="11" t="s">
        <v>28</v>
      </c>
      <c r="H164" s="82"/>
      <c r="I164" s="43"/>
      <c r="J164" s="30">
        <f>SUM(K164:T164)</f>
        <v>0</v>
      </c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9"/>
    </row>
    <row r="165" spans="2:21" s="10" customFormat="1" ht="12.75" outlineLevel="1">
      <c r="B165" s="1"/>
      <c r="C165" s="38"/>
      <c r="D165" s="22"/>
      <c r="E165" s="21" t="s">
        <v>77</v>
      </c>
      <c r="F165" s="22"/>
      <c r="G165" s="11" t="s">
        <v>28</v>
      </c>
      <c r="H165" s="82"/>
      <c r="I165" s="43"/>
      <c r="J165" s="30">
        <f aca="true" t="shared" si="13" ref="J165:J191">SUM(K165:T165)</f>
        <v>0</v>
      </c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9"/>
    </row>
    <row r="166" spans="2:21" s="10" customFormat="1" ht="12.75" outlineLevel="1">
      <c r="B166" s="1"/>
      <c r="C166" s="38"/>
      <c r="D166" s="22" t="s">
        <v>73</v>
      </c>
      <c r="E166" s="21"/>
      <c r="F166" s="22"/>
      <c r="G166" s="11" t="s">
        <v>28</v>
      </c>
      <c r="H166" s="82"/>
      <c r="I166" s="43"/>
      <c r="J166" s="30">
        <f t="shared" si="13"/>
        <v>0</v>
      </c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9"/>
    </row>
    <row r="167" spans="2:21" s="10" customFormat="1" ht="12.75" outlineLevel="1">
      <c r="B167" s="1"/>
      <c r="C167" s="38"/>
      <c r="D167" s="22"/>
      <c r="E167" s="21" t="s">
        <v>77</v>
      </c>
      <c r="F167" s="22"/>
      <c r="G167" s="11" t="s">
        <v>28</v>
      </c>
      <c r="H167" s="82"/>
      <c r="I167" s="43"/>
      <c r="J167" s="30">
        <f t="shared" si="13"/>
        <v>0</v>
      </c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9"/>
    </row>
    <row r="168" spans="2:21" s="10" customFormat="1" ht="12.75" outlineLevel="1">
      <c r="B168" s="1"/>
      <c r="C168" s="38"/>
      <c r="D168" s="22" t="s">
        <v>74</v>
      </c>
      <c r="E168" s="21"/>
      <c r="F168" s="22"/>
      <c r="G168" s="11" t="s">
        <v>28</v>
      </c>
      <c r="H168" s="82"/>
      <c r="I168" s="43"/>
      <c r="J168" s="30">
        <f t="shared" si="13"/>
        <v>0</v>
      </c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9"/>
    </row>
    <row r="169" spans="2:21" s="10" customFormat="1" ht="12.75" outlineLevel="1">
      <c r="B169" s="1"/>
      <c r="C169" s="38"/>
      <c r="D169" s="22"/>
      <c r="E169" s="21" t="s">
        <v>77</v>
      </c>
      <c r="F169" s="22"/>
      <c r="G169" s="11" t="s">
        <v>28</v>
      </c>
      <c r="H169" s="82"/>
      <c r="I169" s="43"/>
      <c r="J169" s="30">
        <f t="shared" si="13"/>
        <v>0</v>
      </c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9"/>
    </row>
    <row r="170" spans="2:21" s="10" customFormat="1" ht="12.75" outlineLevel="1">
      <c r="B170" s="1"/>
      <c r="C170" s="38"/>
      <c r="D170" s="22" t="s">
        <v>75</v>
      </c>
      <c r="E170" s="21"/>
      <c r="F170" s="22"/>
      <c r="G170" s="11" t="s">
        <v>28</v>
      </c>
      <c r="H170" s="82"/>
      <c r="I170" s="43"/>
      <c r="J170" s="30">
        <f t="shared" si="13"/>
        <v>0</v>
      </c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9"/>
    </row>
    <row r="171" spans="2:21" s="10" customFormat="1" ht="12.75" outlineLevel="1">
      <c r="B171" s="1"/>
      <c r="C171" s="38"/>
      <c r="D171" s="22"/>
      <c r="E171" s="21" t="s">
        <v>77</v>
      </c>
      <c r="F171" s="22"/>
      <c r="G171" s="11" t="s">
        <v>28</v>
      </c>
      <c r="H171" s="82"/>
      <c r="I171" s="43"/>
      <c r="J171" s="30">
        <f t="shared" si="13"/>
        <v>0</v>
      </c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9"/>
    </row>
    <row r="172" spans="2:21" s="10" customFormat="1" ht="12.75" outlineLevel="1">
      <c r="B172" s="1"/>
      <c r="C172" s="38"/>
      <c r="D172" s="22" t="s">
        <v>69</v>
      </c>
      <c r="E172" s="21"/>
      <c r="F172" s="22"/>
      <c r="G172" s="11" t="s">
        <v>28</v>
      </c>
      <c r="H172" s="82"/>
      <c r="I172" s="43"/>
      <c r="J172" s="30">
        <f t="shared" si="13"/>
        <v>0</v>
      </c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9"/>
    </row>
    <row r="173" spans="2:21" s="10" customFormat="1" ht="12.75" outlineLevel="1">
      <c r="B173" s="1"/>
      <c r="C173" s="38"/>
      <c r="D173" s="22"/>
      <c r="E173" s="21" t="s">
        <v>77</v>
      </c>
      <c r="F173" s="22"/>
      <c r="G173" s="11" t="s">
        <v>28</v>
      </c>
      <c r="H173" s="82"/>
      <c r="I173" s="43"/>
      <c r="J173" s="30">
        <f t="shared" si="13"/>
        <v>0</v>
      </c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9"/>
    </row>
    <row r="174" spans="2:21" s="10" customFormat="1" ht="12.75" outlineLevel="1">
      <c r="B174" s="1"/>
      <c r="C174" s="38"/>
      <c r="D174" s="22" t="s">
        <v>72</v>
      </c>
      <c r="E174" s="21"/>
      <c r="F174" s="22"/>
      <c r="G174" s="11" t="s">
        <v>28</v>
      </c>
      <c r="H174" s="82"/>
      <c r="I174" s="43"/>
      <c r="J174" s="30">
        <f t="shared" si="13"/>
        <v>0</v>
      </c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9"/>
    </row>
    <row r="175" spans="2:21" s="10" customFormat="1" ht="12.75" outlineLevel="1">
      <c r="B175" s="1"/>
      <c r="C175" s="38"/>
      <c r="D175" s="22"/>
      <c r="E175" s="21" t="s">
        <v>77</v>
      </c>
      <c r="F175" s="22"/>
      <c r="G175" s="11" t="s">
        <v>28</v>
      </c>
      <c r="H175" s="82"/>
      <c r="I175" s="43"/>
      <c r="J175" s="30">
        <f t="shared" si="13"/>
        <v>0</v>
      </c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9"/>
    </row>
    <row r="176" spans="2:21" s="10" customFormat="1" ht="12.75" outlineLevel="1">
      <c r="B176" s="1"/>
      <c r="C176" s="38"/>
      <c r="D176" s="22" t="s">
        <v>99</v>
      </c>
      <c r="E176" s="21"/>
      <c r="F176" s="22"/>
      <c r="G176" s="11" t="s">
        <v>28</v>
      </c>
      <c r="H176" s="82"/>
      <c r="I176" s="43"/>
      <c r="J176" s="30">
        <f t="shared" si="13"/>
        <v>0</v>
      </c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9"/>
    </row>
    <row r="177" spans="2:21" s="10" customFormat="1" ht="12.75" outlineLevel="1">
      <c r="B177" s="1"/>
      <c r="C177" s="38"/>
      <c r="D177" s="22"/>
      <c r="E177" s="21" t="s">
        <v>77</v>
      </c>
      <c r="F177" s="22"/>
      <c r="G177" s="11" t="s">
        <v>28</v>
      </c>
      <c r="H177" s="82"/>
      <c r="I177" s="43"/>
      <c r="J177" s="30">
        <f>SUM(K177:T177)</f>
        <v>0</v>
      </c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9"/>
    </row>
    <row r="178" spans="2:21" s="10" customFormat="1" ht="12.75" outlineLevel="1">
      <c r="B178" s="1"/>
      <c r="C178" s="38"/>
      <c r="D178" s="22" t="s">
        <v>100</v>
      </c>
      <c r="E178" s="21"/>
      <c r="F178" s="22"/>
      <c r="G178" s="11" t="s">
        <v>28</v>
      </c>
      <c r="H178" s="82"/>
      <c r="I178" s="43"/>
      <c r="J178" s="30">
        <f>SUM(K178:T178)</f>
        <v>0</v>
      </c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9"/>
    </row>
    <row r="179" spans="2:21" s="10" customFormat="1" ht="12.75" outlineLevel="1">
      <c r="B179" s="1"/>
      <c r="C179" s="38"/>
      <c r="D179" s="22"/>
      <c r="E179" s="21" t="s">
        <v>77</v>
      </c>
      <c r="F179" s="22"/>
      <c r="G179" s="11" t="s">
        <v>28</v>
      </c>
      <c r="H179" s="82"/>
      <c r="I179" s="43"/>
      <c r="J179" s="30">
        <f>SUM(K179:T179)</f>
        <v>0</v>
      </c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9"/>
    </row>
    <row r="180" spans="2:21" s="10" customFormat="1" ht="12.75" outlineLevel="1">
      <c r="B180" s="1"/>
      <c r="C180" s="38"/>
      <c r="D180" s="22" t="s">
        <v>71</v>
      </c>
      <c r="E180" s="21"/>
      <c r="F180" s="22"/>
      <c r="G180" s="11" t="s">
        <v>28</v>
      </c>
      <c r="H180" s="82"/>
      <c r="I180" s="43"/>
      <c r="J180" s="30">
        <f t="shared" si="13"/>
        <v>0</v>
      </c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9"/>
    </row>
    <row r="181" spans="2:21" s="10" customFormat="1" ht="12.75" outlineLevel="1">
      <c r="B181" s="1"/>
      <c r="C181" s="38"/>
      <c r="D181" s="22"/>
      <c r="E181" s="21" t="s">
        <v>77</v>
      </c>
      <c r="F181" s="22"/>
      <c r="G181" s="11" t="s">
        <v>28</v>
      </c>
      <c r="H181" s="82"/>
      <c r="I181" s="43"/>
      <c r="J181" s="30">
        <f t="shared" si="13"/>
        <v>0</v>
      </c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9"/>
    </row>
    <row r="182" spans="2:21" s="10" customFormat="1" ht="12.75" outlineLevel="1">
      <c r="B182" s="1"/>
      <c r="C182" s="38"/>
      <c r="D182" s="22" t="s">
        <v>70</v>
      </c>
      <c r="E182" s="21"/>
      <c r="F182" s="22"/>
      <c r="G182" s="11" t="s">
        <v>28</v>
      </c>
      <c r="H182" s="82"/>
      <c r="I182" s="43"/>
      <c r="J182" s="30">
        <f t="shared" si="13"/>
        <v>0</v>
      </c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9"/>
    </row>
    <row r="183" spans="2:21" s="10" customFormat="1" ht="12.75" outlineLevel="1">
      <c r="B183" s="1"/>
      <c r="C183" s="38"/>
      <c r="D183" s="22"/>
      <c r="E183" s="21" t="s">
        <v>77</v>
      </c>
      <c r="F183" s="22"/>
      <c r="G183" s="11" t="s">
        <v>28</v>
      </c>
      <c r="H183" s="82"/>
      <c r="I183" s="43"/>
      <c r="J183" s="30">
        <f t="shared" si="13"/>
        <v>0</v>
      </c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9"/>
    </row>
    <row r="184" spans="2:21" s="10" customFormat="1" ht="12.75" outlineLevel="1">
      <c r="B184" s="1"/>
      <c r="C184" s="38"/>
      <c r="D184" s="21" t="s">
        <v>24</v>
      </c>
      <c r="E184" s="21"/>
      <c r="F184" s="22"/>
      <c r="G184" s="11" t="s">
        <v>28</v>
      </c>
      <c r="H184" s="82"/>
      <c r="I184" s="43"/>
      <c r="J184" s="30">
        <f t="shared" si="13"/>
        <v>0</v>
      </c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9"/>
    </row>
    <row r="185" spans="2:21" s="10" customFormat="1" ht="12.75" outlineLevel="1">
      <c r="B185" s="1"/>
      <c r="C185" s="38"/>
      <c r="D185" s="21"/>
      <c r="E185" s="21" t="s">
        <v>77</v>
      </c>
      <c r="F185" s="22"/>
      <c r="G185" s="11" t="s">
        <v>28</v>
      </c>
      <c r="H185" s="82"/>
      <c r="I185" s="43"/>
      <c r="J185" s="30">
        <f t="shared" si="13"/>
        <v>0</v>
      </c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9"/>
    </row>
    <row r="186" spans="2:21" s="10" customFormat="1" ht="12.75" outlineLevel="1">
      <c r="B186" s="1"/>
      <c r="C186" s="38"/>
      <c r="D186" s="21" t="s">
        <v>24</v>
      </c>
      <c r="E186" s="21"/>
      <c r="F186" s="22"/>
      <c r="G186" s="11" t="s">
        <v>28</v>
      </c>
      <c r="H186" s="82"/>
      <c r="I186" s="43"/>
      <c r="J186" s="30">
        <f t="shared" si="13"/>
        <v>0</v>
      </c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9"/>
    </row>
    <row r="187" spans="2:21" s="10" customFormat="1" ht="12.75" outlineLevel="1">
      <c r="B187" s="1"/>
      <c r="C187" s="38"/>
      <c r="D187" s="21"/>
      <c r="E187" s="21" t="s">
        <v>77</v>
      </c>
      <c r="F187" s="22"/>
      <c r="G187" s="11" t="s">
        <v>28</v>
      </c>
      <c r="H187" s="82"/>
      <c r="I187" s="43"/>
      <c r="J187" s="30">
        <f t="shared" si="13"/>
        <v>0</v>
      </c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9"/>
    </row>
    <row r="188" spans="2:21" s="10" customFormat="1" ht="12.75" outlineLevel="1">
      <c r="B188" s="1"/>
      <c r="C188" s="38"/>
      <c r="D188" s="21" t="s">
        <v>24</v>
      </c>
      <c r="E188" s="21"/>
      <c r="F188" s="22"/>
      <c r="G188" s="11" t="s">
        <v>28</v>
      </c>
      <c r="H188" s="82"/>
      <c r="I188" s="43"/>
      <c r="J188" s="30">
        <f t="shared" si="13"/>
        <v>0</v>
      </c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9"/>
    </row>
    <row r="189" spans="2:21" s="10" customFormat="1" ht="12.75" outlineLevel="1">
      <c r="B189" s="1"/>
      <c r="C189" s="38"/>
      <c r="D189" s="21"/>
      <c r="E189" s="21" t="s">
        <v>77</v>
      </c>
      <c r="F189" s="22"/>
      <c r="G189" s="11" t="s">
        <v>28</v>
      </c>
      <c r="H189" s="82"/>
      <c r="I189" s="43"/>
      <c r="J189" s="30">
        <f t="shared" si="13"/>
        <v>0</v>
      </c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9"/>
    </row>
    <row r="190" spans="2:21" s="10" customFormat="1" ht="12.75" outlineLevel="1">
      <c r="B190" s="1"/>
      <c r="C190" s="38"/>
      <c r="D190" s="21" t="s">
        <v>24</v>
      </c>
      <c r="E190" s="21"/>
      <c r="F190" s="22"/>
      <c r="G190" s="11" t="s">
        <v>28</v>
      </c>
      <c r="H190" s="82"/>
      <c r="I190" s="43"/>
      <c r="J190" s="30">
        <f t="shared" si="13"/>
        <v>0</v>
      </c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9"/>
    </row>
    <row r="191" spans="2:21" s="10" customFormat="1" ht="12.75" outlineLevel="1">
      <c r="B191" s="1"/>
      <c r="C191" s="38"/>
      <c r="D191" s="22"/>
      <c r="E191" s="21" t="s">
        <v>77</v>
      </c>
      <c r="F191" s="22"/>
      <c r="G191" s="11" t="s">
        <v>28</v>
      </c>
      <c r="H191" s="82"/>
      <c r="I191" s="43"/>
      <c r="J191" s="30">
        <f t="shared" si="13"/>
        <v>0</v>
      </c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9"/>
    </row>
    <row r="192" spans="2:21" s="10" customFormat="1" ht="12.75" outlineLevel="1">
      <c r="B192" s="1"/>
      <c r="C192" s="38"/>
      <c r="D192" s="22"/>
      <c r="E192" s="21"/>
      <c r="F192" s="22"/>
      <c r="G192" s="16"/>
      <c r="H192" s="19"/>
      <c r="I192" s="17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9"/>
    </row>
    <row r="193" spans="2:20" s="9" customFormat="1" ht="12.75" outlineLevel="1">
      <c r="B193" s="3"/>
      <c r="C193" s="39" t="s">
        <v>65</v>
      </c>
      <c r="D193" s="40"/>
      <c r="E193" s="35"/>
      <c r="F193" s="40"/>
      <c r="G193" s="16"/>
      <c r="H193" s="19"/>
      <c r="I193" s="17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2:20" s="10" customFormat="1" ht="12.75" outlineLevel="1">
      <c r="B194" s="1"/>
      <c r="C194" s="38"/>
      <c r="D194" s="22" t="s">
        <v>67</v>
      </c>
      <c r="E194" s="21"/>
      <c r="F194" s="22"/>
      <c r="G194" s="11" t="s">
        <v>28</v>
      </c>
      <c r="H194" s="82"/>
      <c r="I194" s="43"/>
      <c r="J194" s="30">
        <f aca="true" t="shared" si="14" ref="J194:J199">SUM(K194:T194)</f>
        <v>0</v>
      </c>
      <c r="K194" s="82"/>
      <c r="L194" s="82"/>
      <c r="M194" s="82"/>
      <c r="N194" s="82"/>
      <c r="O194" s="82"/>
      <c r="P194" s="82"/>
      <c r="Q194" s="82"/>
      <c r="R194" s="82"/>
      <c r="S194" s="82"/>
      <c r="T194" s="82"/>
    </row>
    <row r="195" spans="2:20" s="10" customFormat="1" ht="12.75" outlineLevel="1">
      <c r="B195" s="1"/>
      <c r="C195" s="38"/>
      <c r="D195" s="22" t="s">
        <v>105</v>
      </c>
      <c r="E195" s="21"/>
      <c r="F195" s="22"/>
      <c r="G195" s="11" t="s">
        <v>28</v>
      </c>
      <c r="H195" s="82"/>
      <c r="I195" s="43"/>
      <c r="J195" s="30">
        <f t="shared" si="14"/>
        <v>0</v>
      </c>
      <c r="K195" s="82"/>
      <c r="L195" s="82"/>
      <c r="M195" s="82"/>
      <c r="N195" s="82"/>
      <c r="O195" s="82"/>
      <c r="P195" s="82"/>
      <c r="Q195" s="82"/>
      <c r="R195" s="82"/>
      <c r="S195" s="82"/>
      <c r="T195" s="82"/>
    </row>
    <row r="196" spans="2:20" s="10" customFormat="1" ht="12.75" outlineLevel="1">
      <c r="B196" s="1"/>
      <c r="C196" s="38"/>
      <c r="D196" s="21" t="s">
        <v>24</v>
      </c>
      <c r="E196" s="21"/>
      <c r="F196" s="22"/>
      <c r="G196" s="11" t="s">
        <v>28</v>
      </c>
      <c r="H196" s="82"/>
      <c r="I196" s="43"/>
      <c r="J196" s="30">
        <f t="shared" si="14"/>
        <v>0</v>
      </c>
      <c r="K196" s="82"/>
      <c r="L196" s="82"/>
      <c r="M196" s="82"/>
      <c r="N196" s="82"/>
      <c r="O196" s="82"/>
      <c r="P196" s="82"/>
      <c r="Q196" s="82"/>
      <c r="R196" s="82"/>
      <c r="S196" s="82"/>
      <c r="T196" s="82"/>
    </row>
    <row r="197" spans="2:20" s="10" customFormat="1" ht="12.75" outlineLevel="1">
      <c r="B197" s="1"/>
      <c r="C197" s="38"/>
      <c r="D197" s="21" t="s">
        <v>24</v>
      </c>
      <c r="E197" s="21"/>
      <c r="F197" s="22"/>
      <c r="G197" s="11" t="s">
        <v>28</v>
      </c>
      <c r="H197" s="82"/>
      <c r="I197" s="43"/>
      <c r="J197" s="30">
        <f t="shared" si="14"/>
        <v>0</v>
      </c>
      <c r="K197" s="82"/>
      <c r="L197" s="82"/>
      <c r="M197" s="82"/>
      <c r="N197" s="82"/>
      <c r="O197" s="82"/>
      <c r="P197" s="82"/>
      <c r="Q197" s="82"/>
      <c r="R197" s="82"/>
      <c r="S197" s="82"/>
      <c r="T197" s="82"/>
    </row>
    <row r="198" spans="2:20" s="10" customFormat="1" ht="12.75" outlineLevel="1">
      <c r="B198" s="1"/>
      <c r="C198" s="38"/>
      <c r="D198" s="21" t="s">
        <v>24</v>
      </c>
      <c r="E198" s="21"/>
      <c r="F198" s="22"/>
      <c r="G198" s="11" t="s">
        <v>28</v>
      </c>
      <c r="H198" s="82"/>
      <c r="I198" s="43"/>
      <c r="J198" s="30">
        <f t="shared" si="14"/>
        <v>0</v>
      </c>
      <c r="K198" s="82"/>
      <c r="L198" s="82"/>
      <c r="M198" s="82"/>
      <c r="N198" s="82"/>
      <c r="O198" s="82"/>
      <c r="P198" s="82"/>
      <c r="Q198" s="82"/>
      <c r="R198" s="82"/>
      <c r="S198" s="82"/>
      <c r="T198" s="82"/>
    </row>
    <row r="199" spans="2:20" s="10" customFormat="1" ht="12.75" outlineLevel="1">
      <c r="B199" s="1"/>
      <c r="C199" s="38"/>
      <c r="D199" s="21" t="s">
        <v>24</v>
      </c>
      <c r="E199" s="21"/>
      <c r="F199" s="22"/>
      <c r="G199" s="11" t="s">
        <v>28</v>
      </c>
      <c r="H199" s="82"/>
      <c r="I199" s="43"/>
      <c r="J199" s="30">
        <f t="shared" si="14"/>
        <v>0</v>
      </c>
      <c r="K199" s="82"/>
      <c r="L199" s="82"/>
      <c r="M199" s="82"/>
      <c r="N199" s="82"/>
      <c r="O199" s="82"/>
      <c r="P199" s="82"/>
      <c r="Q199" s="82"/>
      <c r="R199" s="82"/>
      <c r="S199" s="82"/>
      <c r="T199" s="82"/>
    </row>
    <row r="200" spans="2:20" s="10" customFormat="1" ht="12.75" outlineLevel="1">
      <c r="B200" s="1"/>
      <c r="C200" s="38"/>
      <c r="D200" s="21"/>
      <c r="E200" s="21"/>
      <c r="F200" s="22"/>
      <c r="G200" s="16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2:20" s="10" customFormat="1" ht="12.75" outlineLevel="1">
      <c r="B201" s="1"/>
      <c r="C201" s="38" t="s">
        <v>108</v>
      </c>
      <c r="D201" s="21"/>
      <c r="E201" s="21"/>
      <c r="F201" s="22"/>
      <c r="G201" s="16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</row>
    <row r="202" spans="2:20" s="10" customFormat="1" ht="12.75" outlineLevel="1">
      <c r="B202" s="1"/>
      <c r="C202" s="38"/>
      <c r="D202" s="21" t="s">
        <v>24</v>
      </c>
      <c r="E202" s="21"/>
      <c r="F202" s="22"/>
      <c r="G202" s="11" t="s">
        <v>28</v>
      </c>
      <c r="H202" s="82"/>
      <c r="I202" s="43"/>
      <c r="J202" s="30">
        <f>SUM(K202:T202)</f>
        <v>0</v>
      </c>
      <c r="K202" s="82"/>
      <c r="L202" s="82"/>
      <c r="M202" s="82"/>
      <c r="N202" s="82"/>
      <c r="O202" s="82"/>
      <c r="P202" s="82"/>
      <c r="Q202" s="82"/>
      <c r="R202" s="82"/>
      <c r="S202" s="82"/>
      <c r="T202" s="82"/>
    </row>
    <row r="203" spans="2:20" s="10" customFormat="1" ht="12.75" outlineLevel="1">
      <c r="B203" s="1"/>
      <c r="C203" s="38"/>
      <c r="D203" s="21" t="s">
        <v>24</v>
      </c>
      <c r="E203" s="21"/>
      <c r="F203" s="22"/>
      <c r="G203" s="11" t="s">
        <v>28</v>
      </c>
      <c r="H203" s="82"/>
      <c r="I203" s="43"/>
      <c r="J203" s="30">
        <f>SUM(K203:T203)</f>
        <v>0</v>
      </c>
      <c r="K203" s="82"/>
      <c r="L203" s="82"/>
      <c r="M203" s="82"/>
      <c r="N203" s="82"/>
      <c r="O203" s="82"/>
      <c r="P203" s="82"/>
      <c r="Q203" s="82"/>
      <c r="R203" s="82"/>
      <c r="S203" s="82"/>
      <c r="T203" s="82"/>
    </row>
    <row r="204" spans="2:20" s="10" customFormat="1" ht="12.75" outlineLevel="1">
      <c r="B204" s="1"/>
      <c r="C204" s="38"/>
      <c r="D204" s="21" t="s">
        <v>24</v>
      </c>
      <c r="E204" s="21"/>
      <c r="F204" s="22"/>
      <c r="G204" s="11" t="s">
        <v>28</v>
      </c>
      <c r="H204" s="82"/>
      <c r="I204" s="43"/>
      <c r="J204" s="30">
        <f>SUM(K204:T204)</f>
        <v>0</v>
      </c>
      <c r="K204" s="82"/>
      <c r="L204" s="82"/>
      <c r="M204" s="82"/>
      <c r="N204" s="82"/>
      <c r="O204" s="82"/>
      <c r="P204" s="82"/>
      <c r="Q204" s="82"/>
      <c r="R204" s="82"/>
      <c r="S204" s="82"/>
      <c r="T204" s="82"/>
    </row>
    <row r="205" spans="2:20" s="10" customFormat="1" ht="12.75" outlineLevel="1">
      <c r="B205" s="1"/>
      <c r="C205" s="38"/>
      <c r="D205" s="21" t="s">
        <v>24</v>
      </c>
      <c r="E205" s="21"/>
      <c r="F205" s="22"/>
      <c r="G205" s="11" t="s">
        <v>28</v>
      </c>
      <c r="H205" s="82"/>
      <c r="I205" s="43"/>
      <c r="J205" s="30">
        <f>SUM(K205:T205)</f>
        <v>0</v>
      </c>
      <c r="K205" s="82"/>
      <c r="L205" s="82"/>
      <c r="M205" s="82"/>
      <c r="N205" s="82"/>
      <c r="O205" s="82"/>
      <c r="P205" s="82"/>
      <c r="Q205" s="82"/>
      <c r="R205" s="82"/>
      <c r="S205" s="82"/>
      <c r="T205" s="82"/>
    </row>
    <row r="206" spans="2:20" s="10" customFormat="1" ht="12.75" outlineLevel="1">
      <c r="B206" s="1"/>
      <c r="C206" s="38"/>
      <c r="D206" s="21"/>
      <c r="E206" s="21"/>
      <c r="F206" s="22"/>
      <c r="G206" s="16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2:20" s="10" customFormat="1" ht="12.75" outlineLevel="1">
      <c r="B207" s="1"/>
      <c r="C207" s="38" t="s">
        <v>85</v>
      </c>
      <c r="D207" s="22"/>
      <c r="E207" s="21"/>
      <c r="F207" s="22"/>
      <c r="G207" s="11"/>
      <c r="H207" s="18"/>
      <c r="I207" s="17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2:20" s="10" customFormat="1" ht="12.75" outlineLevel="1">
      <c r="B208" s="1"/>
      <c r="C208" s="38"/>
      <c r="D208" s="21" t="s">
        <v>24</v>
      </c>
      <c r="E208" s="21"/>
      <c r="F208" s="22"/>
      <c r="G208" s="11" t="s">
        <v>28</v>
      </c>
      <c r="H208" s="82"/>
      <c r="I208" s="43"/>
      <c r="J208" s="30">
        <f>SUM(K208:T208)</f>
        <v>0</v>
      </c>
      <c r="K208" s="82"/>
      <c r="L208" s="82"/>
      <c r="M208" s="82"/>
      <c r="N208" s="82"/>
      <c r="O208" s="82"/>
      <c r="P208" s="82"/>
      <c r="Q208" s="82"/>
      <c r="R208" s="82"/>
      <c r="S208" s="82"/>
      <c r="T208" s="82"/>
    </row>
    <row r="209" spans="2:20" s="10" customFormat="1" ht="12.75" outlineLevel="1">
      <c r="B209" s="1"/>
      <c r="C209" s="38"/>
      <c r="D209" s="21" t="s">
        <v>24</v>
      </c>
      <c r="E209" s="21"/>
      <c r="F209" s="22"/>
      <c r="G209" s="11" t="s">
        <v>28</v>
      </c>
      <c r="H209" s="82"/>
      <c r="I209" s="43"/>
      <c r="J209" s="30">
        <f>SUM(K209:T209)</f>
        <v>0</v>
      </c>
      <c r="K209" s="82"/>
      <c r="L209" s="82"/>
      <c r="M209" s="82"/>
      <c r="N209" s="82"/>
      <c r="O209" s="82"/>
      <c r="P209" s="82"/>
      <c r="Q209" s="82"/>
      <c r="R209" s="82"/>
      <c r="S209" s="82"/>
      <c r="T209" s="82"/>
    </row>
    <row r="210" spans="2:20" s="10" customFormat="1" ht="12.75" outlineLevel="1">
      <c r="B210" s="1"/>
      <c r="C210" s="38"/>
      <c r="D210" s="21" t="s">
        <v>24</v>
      </c>
      <c r="E210" s="21"/>
      <c r="F210" s="22"/>
      <c r="G210" s="11" t="s">
        <v>28</v>
      </c>
      <c r="H210" s="82"/>
      <c r="I210" s="43"/>
      <c r="J210" s="30">
        <f>SUM(K210:T210)</f>
        <v>0</v>
      </c>
      <c r="K210" s="82"/>
      <c r="L210" s="82"/>
      <c r="M210" s="82"/>
      <c r="N210" s="82"/>
      <c r="O210" s="82"/>
      <c r="P210" s="82"/>
      <c r="Q210" s="82"/>
      <c r="R210" s="82"/>
      <c r="S210" s="82"/>
      <c r="T210" s="82"/>
    </row>
    <row r="211" spans="2:20" s="10" customFormat="1" ht="12.75" outlineLevel="1">
      <c r="B211" s="1"/>
      <c r="C211" s="38"/>
      <c r="D211" s="21" t="s">
        <v>24</v>
      </c>
      <c r="E211" s="21"/>
      <c r="F211" s="22"/>
      <c r="G211" s="11" t="s">
        <v>28</v>
      </c>
      <c r="H211" s="82"/>
      <c r="I211" s="43"/>
      <c r="J211" s="30">
        <f>SUM(K211:T211)</f>
        <v>0</v>
      </c>
      <c r="K211" s="82"/>
      <c r="L211" s="82"/>
      <c r="M211" s="82"/>
      <c r="N211" s="82"/>
      <c r="O211" s="82"/>
      <c r="P211" s="82"/>
      <c r="Q211" s="82"/>
      <c r="R211" s="82"/>
      <c r="S211" s="82"/>
      <c r="T211" s="82"/>
    </row>
    <row r="212" spans="2:20" s="10" customFormat="1" ht="12.75" outlineLevel="1">
      <c r="B212" s="1"/>
      <c r="C212" s="38"/>
      <c r="D212" s="21"/>
      <c r="E212" s="21"/>
      <c r="F212" s="22"/>
      <c r="G212" s="16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2:20" s="10" customFormat="1" ht="12.75">
      <c r="B213" s="1"/>
      <c r="C213" s="38"/>
      <c r="D213" s="22"/>
      <c r="E213" s="21"/>
      <c r="F213" s="23" t="s">
        <v>66</v>
      </c>
      <c r="G213" s="20" t="s">
        <v>28</v>
      </c>
      <c r="H213" s="27">
        <f>SUM(H148:H211)</f>
        <v>0</v>
      </c>
      <c r="I213" s="79"/>
      <c r="J213" s="28">
        <f>SUM(K213:T213)</f>
        <v>0</v>
      </c>
      <c r="K213" s="27">
        <f aca="true" t="shared" si="15" ref="K213:T213">SUM(K148:K211)</f>
        <v>0</v>
      </c>
      <c r="L213" s="27">
        <f t="shared" si="15"/>
        <v>0</v>
      </c>
      <c r="M213" s="27">
        <f t="shared" si="15"/>
        <v>0</v>
      </c>
      <c r="N213" s="27">
        <f t="shared" si="15"/>
        <v>0</v>
      </c>
      <c r="O213" s="27">
        <f t="shared" si="15"/>
        <v>0</v>
      </c>
      <c r="P213" s="27">
        <f t="shared" si="15"/>
        <v>0</v>
      </c>
      <c r="Q213" s="27">
        <f t="shared" si="15"/>
        <v>0</v>
      </c>
      <c r="R213" s="27">
        <f t="shared" si="15"/>
        <v>0</v>
      </c>
      <c r="S213" s="27">
        <f t="shared" si="15"/>
        <v>0</v>
      </c>
      <c r="T213" s="27">
        <f t="shared" si="15"/>
        <v>0</v>
      </c>
    </row>
    <row r="214" spans="2:20" s="10" customFormat="1" ht="12.75">
      <c r="B214" s="1"/>
      <c r="C214" s="38"/>
      <c r="D214" s="22"/>
      <c r="E214" s="21"/>
      <c r="F214" s="22"/>
      <c r="G214" s="11"/>
      <c r="H214" s="12"/>
      <c r="I214" s="12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2:20" s="10" customFormat="1" ht="12.75">
      <c r="B215" s="1" t="s">
        <v>123</v>
      </c>
      <c r="C215" s="38"/>
      <c r="D215" s="22"/>
      <c r="E215" s="21"/>
      <c r="F215" s="22"/>
      <c r="G215" s="11"/>
      <c r="H215" s="12"/>
      <c r="I215" s="12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2:20" s="10" customFormat="1" ht="12.75">
      <c r="B216" s="1" t="s">
        <v>129</v>
      </c>
      <c r="C216" s="38"/>
      <c r="D216" s="22"/>
      <c r="E216" s="21"/>
      <c r="F216" s="22"/>
      <c r="G216" s="11"/>
      <c r="H216" s="12"/>
      <c r="I216" s="12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4:20" s="10" customFormat="1" ht="10.5">
      <c r="D217" s="22" t="s">
        <v>125</v>
      </c>
      <c r="E217" s="21"/>
      <c r="F217" s="22"/>
      <c r="G217" s="11" t="s">
        <v>28</v>
      </c>
      <c r="H217" s="27">
        <f>H213-H144</f>
        <v>0</v>
      </c>
      <c r="I217" s="12"/>
      <c r="J217" s="28">
        <f>SUM(K217:T217)</f>
        <v>0</v>
      </c>
      <c r="K217" s="27">
        <f>K213-K144</f>
        <v>0</v>
      </c>
      <c r="L217" s="27">
        <f aca="true" t="shared" si="16" ref="L217:T217">L213-L144</f>
        <v>0</v>
      </c>
      <c r="M217" s="27">
        <f t="shared" si="16"/>
        <v>0</v>
      </c>
      <c r="N217" s="27">
        <f t="shared" si="16"/>
        <v>0</v>
      </c>
      <c r="O217" s="27">
        <f t="shared" si="16"/>
        <v>0</v>
      </c>
      <c r="P217" s="27">
        <f t="shared" si="16"/>
        <v>0</v>
      </c>
      <c r="Q217" s="27">
        <f t="shared" si="16"/>
        <v>0</v>
      </c>
      <c r="R217" s="27">
        <f t="shared" si="16"/>
        <v>0</v>
      </c>
      <c r="S217" s="27">
        <f t="shared" si="16"/>
        <v>0</v>
      </c>
      <c r="T217" s="27">
        <f t="shared" si="16"/>
        <v>0</v>
      </c>
    </row>
    <row r="218" spans="4:20" s="10" customFormat="1" ht="10.5">
      <c r="D218" s="22" t="s">
        <v>126</v>
      </c>
      <c r="E218" s="21"/>
      <c r="F218" s="22"/>
      <c r="G218" s="11"/>
      <c r="H218" s="12"/>
      <c r="I218" s="12"/>
      <c r="J218" s="18"/>
      <c r="K218" s="25">
        <f>K217</f>
        <v>0</v>
      </c>
      <c r="L218" s="25">
        <f>L217+K218</f>
        <v>0</v>
      </c>
      <c r="M218" s="25">
        <f aca="true" t="shared" si="17" ref="M218:T218">M217+L218</f>
        <v>0</v>
      </c>
      <c r="N218" s="25">
        <f t="shared" si="17"/>
        <v>0</v>
      </c>
      <c r="O218" s="25">
        <f t="shared" si="17"/>
        <v>0</v>
      </c>
      <c r="P218" s="25">
        <f t="shared" si="17"/>
        <v>0</v>
      </c>
      <c r="Q218" s="25">
        <f t="shared" si="17"/>
        <v>0</v>
      </c>
      <c r="R218" s="25">
        <f t="shared" si="17"/>
        <v>0</v>
      </c>
      <c r="S218" s="25">
        <f t="shared" si="17"/>
        <v>0</v>
      </c>
      <c r="T218" s="25">
        <f t="shared" si="17"/>
        <v>0</v>
      </c>
    </row>
    <row r="219" spans="4:20" s="10" customFormat="1" ht="10.5">
      <c r="D219" s="22" t="s">
        <v>141</v>
      </c>
      <c r="E219" s="21"/>
      <c r="F219" s="22"/>
      <c r="G219" s="11" t="s">
        <v>28</v>
      </c>
      <c r="H219" s="77">
        <f>NPV(H17,K217:T217)</f>
        <v>0</v>
      </c>
      <c r="I219" s="41"/>
      <c r="J219" s="75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2:20" s="10" customFormat="1" ht="12.75">
      <c r="B220" s="1"/>
      <c r="C220" s="38"/>
      <c r="D220" s="22" t="s">
        <v>133</v>
      </c>
      <c r="E220" s="21"/>
      <c r="F220" s="22"/>
      <c r="G220" s="11" t="s">
        <v>23</v>
      </c>
      <c r="H220" s="78" t="e">
        <f>IRR(K217:T217)</f>
        <v>#NUM!</v>
      </c>
      <c r="I220" s="12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2:20" s="10" customFormat="1" ht="12.75">
      <c r="B221" s="1"/>
      <c r="C221" s="38"/>
      <c r="D221" s="22"/>
      <c r="E221" s="21"/>
      <c r="F221" s="22"/>
      <c r="G221" s="11"/>
      <c r="H221" s="12"/>
      <c r="I221" s="12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2:20" s="10" customFormat="1" ht="12.75">
      <c r="B222" s="1" t="s">
        <v>122</v>
      </c>
      <c r="C222" s="38"/>
      <c r="D222" s="22"/>
      <c r="E222" s="21"/>
      <c r="F222" s="22"/>
      <c r="G222" s="11"/>
      <c r="H222" s="12"/>
      <c r="I222" s="12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2:20" s="10" customFormat="1" ht="12.75">
      <c r="B223" s="1"/>
      <c r="D223" s="22" t="s">
        <v>118</v>
      </c>
      <c r="E223" s="21"/>
      <c r="F223" s="22"/>
      <c r="G223" s="11"/>
      <c r="H223" s="12"/>
      <c r="I223" s="12"/>
      <c r="J223" s="18"/>
      <c r="K223" s="24">
        <f>-K234*$H$23</f>
        <v>0</v>
      </c>
      <c r="L223" s="24">
        <f aca="true" t="shared" si="18" ref="L223:T223">-L234*$H$23</f>
        <v>0</v>
      </c>
      <c r="M223" s="24">
        <f t="shared" si="18"/>
        <v>0</v>
      </c>
      <c r="N223" s="24">
        <f t="shared" si="18"/>
        <v>0</v>
      </c>
      <c r="O223" s="24">
        <f t="shared" si="18"/>
        <v>0</v>
      </c>
      <c r="P223" s="24">
        <f t="shared" si="18"/>
        <v>0</v>
      </c>
      <c r="Q223" s="24">
        <f t="shared" si="18"/>
        <v>0</v>
      </c>
      <c r="R223" s="24">
        <f t="shared" si="18"/>
        <v>0</v>
      </c>
      <c r="S223" s="24">
        <f t="shared" si="18"/>
        <v>0</v>
      </c>
      <c r="T223" s="24">
        <f t="shared" si="18"/>
        <v>0</v>
      </c>
    </row>
    <row r="224" spans="2:20" s="10" customFormat="1" ht="12.75">
      <c r="B224" s="1"/>
      <c r="D224" s="22" t="s">
        <v>117</v>
      </c>
      <c r="E224" s="21"/>
      <c r="F224" s="22"/>
      <c r="G224" s="11"/>
      <c r="H224" s="11"/>
      <c r="I224" s="11"/>
      <c r="J224" s="51"/>
      <c r="K224" s="24">
        <f aca="true" t="shared" si="19" ref="K224:T224">-K238*$H$24</f>
        <v>0</v>
      </c>
      <c r="L224" s="24">
        <f t="shared" si="19"/>
        <v>0</v>
      </c>
      <c r="M224" s="24">
        <f t="shared" si="19"/>
        <v>0</v>
      </c>
      <c r="N224" s="24">
        <f t="shared" si="19"/>
        <v>0</v>
      </c>
      <c r="O224" s="24">
        <f t="shared" si="19"/>
        <v>0</v>
      </c>
      <c r="P224" s="24">
        <f t="shared" si="19"/>
        <v>0</v>
      </c>
      <c r="Q224" s="24">
        <f t="shared" si="19"/>
        <v>0</v>
      </c>
      <c r="R224" s="24">
        <f t="shared" si="19"/>
        <v>0</v>
      </c>
      <c r="S224" s="24">
        <f t="shared" si="19"/>
        <v>0</v>
      </c>
      <c r="T224" s="24">
        <f t="shared" si="19"/>
        <v>0</v>
      </c>
    </row>
    <row r="225" spans="2:20" s="10" customFormat="1" ht="12.75">
      <c r="B225" s="1"/>
      <c r="C225" s="38"/>
      <c r="D225" s="22"/>
      <c r="E225" s="21"/>
      <c r="F225" s="22"/>
      <c r="G225" s="11"/>
      <c r="H225" s="12"/>
      <c r="I225" s="12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2:20" s="10" customFormat="1" ht="12.75">
      <c r="B226" s="1" t="s">
        <v>123</v>
      </c>
      <c r="C226" s="38"/>
      <c r="D226" s="22"/>
      <c r="E226" s="21"/>
      <c r="F226" s="22"/>
      <c r="G226" s="11"/>
      <c r="H226" s="12"/>
      <c r="I226" s="12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2:20" s="10" customFormat="1" ht="12.75">
      <c r="B227" s="1" t="s">
        <v>130</v>
      </c>
      <c r="C227" s="38"/>
      <c r="D227" s="22"/>
      <c r="E227" s="21"/>
      <c r="F227" s="22"/>
      <c r="G227" s="11"/>
      <c r="H227" s="12"/>
      <c r="I227" s="12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2:20" s="10" customFormat="1" ht="12.75">
      <c r="B228" s="1"/>
      <c r="C228" s="38"/>
      <c r="D228" s="22" t="s">
        <v>125</v>
      </c>
      <c r="E228" s="21"/>
      <c r="F228" s="22"/>
      <c r="G228" s="11"/>
      <c r="H228" s="12"/>
      <c r="I228" s="12"/>
      <c r="J228" s="18"/>
      <c r="K228" s="27">
        <f aca="true" t="shared" si="20" ref="K228:T228">K217+SUM(K223:K224)</f>
        <v>0</v>
      </c>
      <c r="L228" s="27">
        <f t="shared" si="20"/>
        <v>0</v>
      </c>
      <c r="M228" s="27">
        <f t="shared" si="20"/>
        <v>0</v>
      </c>
      <c r="N228" s="27">
        <f t="shared" si="20"/>
        <v>0</v>
      </c>
      <c r="O228" s="27">
        <f t="shared" si="20"/>
        <v>0</v>
      </c>
      <c r="P228" s="27">
        <f t="shared" si="20"/>
        <v>0</v>
      </c>
      <c r="Q228" s="27">
        <f t="shared" si="20"/>
        <v>0</v>
      </c>
      <c r="R228" s="27">
        <f t="shared" si="20"/>
        <v>0</v>
      </c>
      <c r="S228" s="27">
        <f t="shared" si="20"/>
        <v>0</v>
      </c>
      <c r="T228" s="27">
        <f t="shared" si="20"/>
        <v>0</v>
      </c>
    </row>
    <row r="229" spans="2:20" s="10" customFormat="1" ht="12.75">
      <c r="B229" s="1"/>
      <c r="C229" s="38"/>
      <c r="D229" s="22" t="s">
        <v>126</v>
      </c>
      <c r="E229" s="21"/>
      <c r="F229" s="22"/>
      <c r="G229" s="11"/>
      <c r="H229" s="12"/>
      <c r="I229" s="12"/>
      <c r="J229" s="18"/>
      <c r="K229" s="25">
        <f>K228</f>
        <v>0</v>
      </c>
      <c r="L229" s="25">
        <f>L228+K229</f>
        <v>0</v>
      </c>
      <c r="M229" s="25">
        <f aca="true" t="shared" si="21" ref="M229:T229">M228+L229</f>
        <v>0</v>
      </c>
      <c r="N229" s="25">
        <f t="shared" si="21"/>
        <v>0</v>
      </c>
      <c r="O229" s="25">
        <f t="shared" si="21"/>
        <v>0</v>
      </c>
      <c r="P229" s="25">
        <f t="shared" si="21"/>
        <v>0</v>
      </c>
      <c r="Q229" s="25">
        <f t="shared" si="21"/>
        <v>0</v>
      </c>
      <c r="R229" s="25">
        <f t="shared" si="21"/>
        <v>0</v>
      </c>
      <c r="S229" s="25">
        <f t="shared" si="21"/>
        <v>0</v>
      </c>
      <c r="T229" s="25">
        <f t="shared" si="21"/>
        <v>0</v>
      </c>
    </row>
    <row r="230" spans="2:20" s="10" customFormat="1" ht="12.75">
      <c r="B230" s="1"/>
      <c r="C230" s="38"/>
      <c r="D230" s="22"/>
      <c r="E230" s="21"/>
      <c r="F230" s="22"/>
      <c r="G230" s="11"/>
      <c r="H230" s="12"/>
      <c r="I230" s="12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2:20" s="10" customFormat="1" ht="12.75">
      <c r="B231" s="1" t="s">
        <v>124</v>
      </c>
      <c r="C231" s="38"/>
      <c r="D231" s="22"/>
      <c r="E231" s="21"/>
      <c r="F231" s="22"/>
      <c r="G231" s="11"/>
      <c r="H231" s="12"/>
      <c r="I231" s="12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2:20" s="10" customFormat="1" ht="12.75">
      <c r="B232" s="1"/>
      <c r="C232" s="38" t="s">
        <v>118</v>
      </c>
      <c r="D232" s="22"/>
      <c r="E232" s="21"/>
      <c r="F232" s="22"/>
      <c r="G232" s="11"/>
      <c r="H232" s="12"/>
      <c r="I232" s="12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2:20" s="10" customFormat="1" ht="12.75">
      <c r="B233" s="1"/>
      <c r="C233" s="38"/>
      <c r="D233" s="22" t="s">
        <v>128</v>
      </c>
      <c r="E233" s="21"/>
      <c r="F233" s="22"/>
      <c r="G233" s="11"/>
      <c r="H233" s="12"/>
      <c r="I233" s="12"/>
      <c r="J233" s="30">
        <f>SUM(K233:T233)</f>
        <v>0</v>
      </c>
      <c r="K233" s="82"/>
      <c r="L233" s="82"/>
      <c r="M233" s="82"/>
      <c r="N233" s="82"/>
      <c r="O233" s="82"/>
      <c r="P233" s="82"/>
      <c r="Q233" s="82"/>
      <c r="R233" s="82"/>
      <c r="S233" s="82"/>
      <c r="T233" s="82"/>
    </row>
    <row r="234" spans="2:20" s="10" customFormat="1" ht="12.75">
      <c r="B234" s="1"/>
      <c r="C234" s="38"/>
      <c r="D234" s="22" t="s">
        <v>127</v>
      </c>
      <c r="E234" s="21"/>
      <c r="F234" s="22"/>
      <c r="G234" s="11"/>
      <c r="H234" s="12"/>
      <c r="I234" s="12"/>
      <c r="J234" s="18"/>
      <c r="K234" s="24">
        <f>K233</f>
        <v>0</v>
      </c>
      <c r="L234" s="24">
        <f>K234+L233</f>
        <v>0</v>
      </c>
      <c r="M234" s="24">
        <f aca="true" t="shared" si="22" ref="M234:T234">L234+M233</f>
        <v>0</v>
      </c>
      <c r="N234" s="24">
        <f t="shared" si="22"/>
        <v>0</v>
      </c>
      <c r="O234" s="24">
        <f t="shared" si="22"/>
        <v>0</v>
      </c>
      <c r="P234" s="24">
        <f t="shared" si="22"/>
        <v>0</v>
      </c>
      <c r="Q234" s="24">
        <f t="shared" si="22"/>
        <v>0</v>
      </c>
      <c r="R234" s="24">
        <f t="shared" si="22"/>
        <v>0</v>
      </c>
      <c r="S234" s="24">
        <f t="shared" si="22"/>
        <v>0</v>
      </c>
      <c r="T234" s="24">
        <f t="shared" si="22"/>
        <v>0</v>
      </c>
    </row>
    <row r="235" spans="2:20" s="10" customFormat="1" ht="12.75">
      <c r="B235" s="1"/>
      <c r="C235" s="38"/>
      <c r="D235" s="22"/>
      <c r="E235" s="21"/>
      <c r="F235" s="22"/>
      <c r="G235" s="11"/>
      <c r="H235" s="12"/>
      <c r="I235" s="12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2:20" s="10" customFormat="1" ht="12.75">
      <c r="B236" s="1"/>
      <c r="C236" s="38" t="s">
        <v>117</v>
      </c>
      <c r="D236" s="22"/>
      <c r="E236" s="21"/>
      <c r="F236" s="22"/>
      <c r="G236" s="11"/>
      <c r="H236" s="12"/>
      <c r="I236" s="12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2:20" s="10" customFormat="1" ht="12.75">
      <c r="B237" s="1"/>
      <c r="C237" s="38"/>
      <c r="D237" s="22" t="s">
        <v>128</v>
      </c>
      <c r="E237" s="21"/>
      <c r="F237" s="22"/>
      <c r="G237" s="11"/>
      <c r="H237" s="12"/>
      <c r="I237" s="12"/>
      <c r="J237" s="30">
        <f>SUM(K237:T237)</f>
        <v>0</v>
      </c>
      <c r="K237" s="82"/>
      <c r="L237" s="82"/>
      <c r="M237" s="82"/>
      <c r="N237" s="82"/>
      <c r="O237" s="82"/>
      <c r="P237" s="82"/>
      <c r="Q237" s="82"/>
      <c r="R237" s="82"/>
      <c r="S237" s="82"/>
      <c r="T237" s="82"/>
    </row>
    <row r="238" spans="2:24" s="10" customFormat="1" ht="12.75">
      <c r="B238" s="1"/>
      <c r="C238" s="38"/>
      <c r="D238" s="22" t="s">
        <v>127</v>
      </c>
      <c r="E238" s="21"/>
      <c r="F238" s="22"/>
      <c r="G238" s="11"/>
      <c r="H238" s="12"/>
      <c r="I238" s="12"/>
      <c r="J238" s="18"/>
      <c r="K238" s="24">
        <f>K237</f>
        <v>0</v>
      </c>
      <c r="L238" s="24">
        <f aca="true" t="shared" si="23" ref="L238:T238">K238+L237</f>
        <v>0</v>
      </c>
      <c r="M238" s="24">
        <f t="shared" si="23"/>
        <v>0</v>
      </c>
      <c r="N238" s="24">
        <f t="shared" si="23"/>
        <v>0</v>
      </c>
      <c r="O238" s="24">
        <f t="shared" si="23"/>
        <v>0</v>
      </c>
      <c r="P238" s="24">
        <f t="shared" si="23"/>
        <v>0</v>
      </c>
      <c r="Q238" s="24">
        <f t="shared" si="23"/>
        <v>0</v>
      </c>
      <c r="R238" s="24">
        <f t="shared" si="23"/>
        <v>0</v>
      </c>
      <c r="S238" s="24">
        <f t="shared" si="23"/>
        <v>0</v>
      </c>
      <c r="T238" s="24">
        <f t="shared" si="23"/>
        <v>0</v>
      </c>
      <c r="U238" s="11"/>
      <c r="V238" s="11"/>
      <c r="W238" s="11"/>
      <c r="X238" s="11"/>
    </row>
    <row r="239" spans="10:20" ht="12.75"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</row>
    <row r="240" spans="2:20" ht="12.75">
      <c r="B240" s="1" t="s">
        <v>131</v>
      </c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</row>
    <row r="241" spans="2:20" s="10" customFormat="1" ht="12.75">
      <c r="B241" s="1" t="s">
        <v>130</v>
      </c>
      <c r="C241" s="38"/>
      <c r="D241" s="22"/>
      <c r="E241" s="21"/>
      <c r="F241" s="22"/>
      <c r="G241" s="11"/>
      <c r="H241" s="11"/>
      <c r="I241" s="11"/>
      <c r="J241" s="51"/>
      <c r="K241" s="75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2:20" s="10" customFormat="1" ht="12.75">
      <c r="B242" s="1"/>
      <c r="C242" s="38"/>
      <c r="D242" s="22" t="s">
        <v>134</v>
      </c>
      <c r="E242" s="21"/>
      <c r="F242" s="22"/>
      <c r="G242" s="11"/>
      <c r="H242" s="11"/>
      <c r="I242" s="11"/>
      <c r="J242" s="51"/>
      <c r="K242" s="52">
        <f aca="true" t="shared" si="24" ref="K242:T242">K228+K233+K237</f>
        <v>0</v>
      </c>
      <c r="L242" s="52">
        <f t="shared" si="24"/>
        <v>0</v>
      </c>
      <c r="M242" s="52">
        <f t="shared" si="24"/>
        <v>0</v>
      </c>
      <c r="N242" s="52">
        <f t="shared" si="24"/>
        <v>0</v>
      </c>
      <c r="O242" s="52">
        <f t="shared" si="24"/>
        <v>0</v>
      </c>
      <c r="P242" s="52">
        <f t="shared" si="24"/>
        <v>0</v>
      </c>
      <c r="Q242" s="52">
        <f t="shared" si="24"/>
        <v>0</v>
      </c>
      <c r="R242" s="52">
        <f t="shared" si="24"/>
        <v>0</v>
      </c>
      <c r="S242" s="52">
        <f t="shared" si="24"/>
        <v>0</v>
      </c>
      <c r="T242" s="52">
        <f t="shared" si="24"/>
        <v>0</v>
      </c>
    </row>
    <row r="243" spans="2:20" s="10" customFormat="1" ht="12.75">
      <c r="B243" s="1"/>
      <c r="C243" s="38"/>
      <c r="D243" s="22" t="s">
        <v>135</v>
      </c>
      <c r="E243" s="21"/>
      <c r="F243" s="22"/>
      <c r="G243" s="11"/>
      <c r="H243" s="11"/>
      <c r="I243" s="11"/>
      <c r="J243" s="51"/>
      <c r="K243" s="52">
        <f>K242</f>
        <v>0</v>
      </c>
      <c r="L243" s="52">
        <f>K243+L242</f>
        <v>0</v>
      </c>
      <c r="M243" s="52">
        <f aca="true" t="shared" si="25" ref="M243:T243">L243+M242</f>
        <v>0</v>
      </c>
      <c r="N243" s="52">
        <f t="shared" si="25"/>
        <v>0</v>
      </c>
      <c r="O243" s="52">
        <f>N243+O242</f>
        <v>0</v>
      </c>
      <c r="P243" s="52">
        <f t="shared" si="25"/>
        <v>0</v>
      </c>
      <c r="Q243" s="52">
        <f t="shared" si="25"/>
        <v>0</v>
      </c>
      <c r="R243" s="52">
        <f t="shared" si="25"/>
        <v>0</v>
      </c>
      <c r="S243" s="52">
        <f t="shared" si="25"/>
        <v>0</v>
      </c>
      <c r="T243" s="52">
        <f t="shared" si="25"/>
        <v>0</v>
      </c>
    </row>
    <row r="244" spans="2:20" s="10" customFormat="1" ht="12.75">
      <c r="B244" s="1"/>
      <c r="C244" s="38"/>
      <c r="D244" s="22" t="s">
        <v>140</v>
      </c>
      <c r="E244" s="21"/>
      <c r="F244" s="22"/>
      <c r="G244" s="11" t="s">
        <v>28</v>
      </c>
      <c r="H244" s="77">
        <f>NPV(H22,K242:T242)</f>
        <v>0</v>
      </c>
      <c r="I244" s="11"/>
      <c r="J244" s="51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2:20" s="10" customFormat="1" ht="12.75">
      <c r="B245" s="1"/>
      <c r="C245" s="38"/>
      <c r="D245" s="22" t="s">
        <v>133</v>
      </c>
      <c r="E245" s="21"/>
      <c r="F245" s="22"/>
      <c r="G245" s="11" t="s">
        <v>23</v>
      </c>
      <c r="H245" s="78" t="e">
        <f>IRR(K242:T242)</f>
        <v>#NUM!</v>
      </c>
      <c r="I245" s="11"/>
      <c r="J245" s="51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2:20" s="10" customFormat="1" ht="12.75">
      <c r="B246" s="1"/>
      <c r="C246" s="38"/>
      <c r="D246" s="22"/>
      <c r="E246" s="21"/>
      <c r="F246" s="22"/>
      <c r="G246" s="11"/>
      <c r="H246" s="11"/>
      <c r="I246" s="11"/>
      <c r="J246" s="51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2:20" s="10" customFormat="1" ht="12.75">
      <c r="B247" s="1" t="s">
        <v>142</v>
      </c>
      <c r="D247" s="22"/>
      <c r="E247" s="21"/>
      <c r="F247" s="22"/>
      <c r="G247" s="11"/>
      <c r="H247" s="12"/>
      <c r="I247" s="12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2:20" s="10" customFormat="1" ht="12.75">
      <c r="B248" s="1"/>
      <c r="C248" s="38"/>
      <c r="D248" s="22" t="s">
        <v>119</v>
      </c>
      <c r="E248" s="21"/>
      <c r="F248" s="22"/>
      <c r="G248" s="11"/>
      <c r="H248" s="12"/>
      <c r="I248" s="12"/>
      <c r="J248" s="18"/>
      <c r="K248" s="53" t="e">
        <f aca="true" t="shared" si="26" ref="K248:T248">K243/K229</f>
        <v>#DIV/0!</v>
      </c>
      <c r="L248" s="53" t="e">
        <f t="shared" si="26"/>
        <v>#DIV/0!</v>
      </c>
      <c r="M248" s="53" t="e">
        <f t="shared" si="26"/>
        <v>#DIV/0!</v>
      </c>
      <c r="N248" s="53" t="e">
        <f t="shared" si="26"/>
        <v>#DIV/0!</v>
      </c>
      <c r="O248" s="53" t="e">
        <f t="shared" si="26"/>
        <v>#DIV/0!</v>
      </c>
      <c r="P248" s="53" t="e">
        <f t="shared" si="26"/>
        <v>#DIV/0!</v>
      </c>
      <c r="Q248" s="53" t="e">
        <f t="shared" si="26"/>
        <v>#DIV/0!</v>
      </c>
      <c r="R248" s="53" t="e">
        <f t="shared" si="26"/>
        <v>#DIV/0!</v>
      </c>
      <c r="S248" s="53" t="e">
        <f t="shared" si="26"/>
        <v>#DIV/0!</v>
      </c>
      <c r="T248" s="53" t="e">
        <f t="shared" si="26"/>
        <v>#DIV/0!</v>
      </c>
    </row>
    <row r="249" spans="2:20" s="10" customFormat="1" ht="12.75">
      <c r="B249" s="1"/>
      <c r="C249" s="38"/>
      <c r="D249" s="22" t="s">
        <v>118</v>
      </c>
      <c r="E249" s="21"/>
      <c r="F249" s="22"/>
      <c r="G249" s="11"/>
      <c r="H249" s="12"/>
      <c r="I249" s="12"/>
      <c r="J249" s="18"/>
      <c r="K249" s="53" t="e">
        <f aca="true" t="shared" si="27" ref="K249:T249">-K234/K229</f>
        <v>#DIV/0!</v>
      </c>
      <c r="L249" s="53" t="e">
        <f t="shared" si="27"/>
        <v>#DIV/0!</v>
      </c>
      <c r="M249" s="53" t="e">
        <f t="shared" si="27"/>
        <v>#DIV/0!</v>
      </c>
      <c r="N249" s="53" t="e">
        <f t="shared" si="27"/>
        <v>#DIV/0!</v>
      </c>
      <c r="O249" s="53" t="e">
        <f t="shared" si="27"/>
        <v>#DIV/0!</v>
      </c>
      <c r="P249" s="53" t="e">
        <f t="shared" si="27"/>
        <v>#DIV/0!</v>
      </c>
      <c r="Q249" s="53" t="e">
        <f t="shared" si="27"/>
        <v>#DIV/0!</v>
      </c>
      <c r="R249" s="53" t="e">
        <f t="shared" si="27"/>
        <v>#DIV/0!</v>
      </c>
      <c r="S249" s="53" t="e">
        <f t="shared" si="27"/>
        <v>#DIV/0!</v>
      </c>
      <c r="T249" s="53" t="e">
        <f t="shared" si="27"/>
        <v>#DIV/0!</v>
      </c>
    </row>
    <row r="250" spans="2:20" s="10" customFormat="1" ht="12.75">
      <c r="B250" s="1"/>
      <c r="C250" s="38"/>
      <c r="D250" s="22" t="s">
        <v>117</v>
      </c>
      <c r="E250" s="21"/>
      <c r="F250" s="22"/>
      <c r="G250" s="11"/>
      <c r="H250" s="12"/>
      <c r="I250" s="12"/>
      <c r="J250" s="18"/>
      <c r="K250" s="53" t="e">
        <f aca="true" t="shared" si="28" ref="K250:T250">-K238/K229</f>
        <v>#DIV/0!</v>
      </c>
      <c r="L250" s="53" t="e">
        <f t="shared" si="28"/>
        <v>#DIV/0!</v>
      </c>
      <c r="M250" s="53" t="e">
        <f t="shared" si="28"/>
        <v>#DIV/0!</v>
      </c>
      <c r="N250" s="53" t="e">
        <f t="shared" si="28"/>
        <v>#DIV/0!</v>
      </c>
      <c r="O250" s="53" t="e">
        <f t="shared" si="28"/>
        <v>#DIV/0!</v>
      </c>
      <c r="P250" s="53" t="e">
        <f t="shared" si="28"/>
        <v>#DIV/0!</v>
      </c>
      <c r="Q250" s="53" t="e">
        <f t="shared" si="28"/>
        <v>#DIV/0!</v>
      </c>
      <c r="R250" s="53" t="e">
        <f t="shared" si="28"/>
        <v>#DIV/0!</v>
      </c>
      <c r="S250" s="53" t="e">
        <f t="shared" si="28"/>
        <v>#DIV/0!</v>
      </c>
      <c r="T250" s="53" t="e">
        <f t="shared" si="28"/>
        <v>#DIV/0!</v>
      </c>
    </row>
    <row r="251" spans="2:20" s="10" customFormat="1" ht="12.75">
      <c r="B251" s="1"/>
      <c r="C251" s="38"/>
      <c r="D251" s="22" t="s">
        <v>116</v>
      </c>
      <c r="E251" s="21"/>
      <c r="F251" s="22"/>
      <c r="G251" s="11"/>
      <c r="H251" s="12"/>
      <c r="I251" s="12"/>
      <c r="J251" s="18"/>
      <c r="K251" s="50" t="e">
        <f>SUM(K248:K250)</f>
        <v>#DIV/0!</v>
      </c>
      <c r="L251" s="50" t="e">
        <f aca="true" t="shared" si="29" ref="L251:T251">SUM(L248:L250)</f>
        <v>#DIV/0!</v>
      </c>
      <c r="M251" s="50" t="e">
        <f t="shared" si="29"/>
        <v>#DIV/0!</v>
      </c>
      <c r="N251" s="50" t="e">
        <f t="shared" si="29"/>
        <v>#DIV/0!</v>
      </c>
      <c r="O251" s="50" t="e">
        <f t="shared" si="29"/>
        <v>#DIV/0!</v>
      </c>
      <c r="P251" s="50" t="e">
        <f t="shared" si="29"/>
        <v>#DIV/0!</v>
      </c>
      <c r="Q251" s="50" t="e">
        <f t="shared" si="29"/>
        <v>#DIV/0!</v>
      </c>
      <c r="R251" s="50" t="e">
        <f t="shared" si="29"/>
        <v>#DIV/0!</v>
      </c>
      <c r="S251" s="50" t="e">
        <f t="shared" si="29"/>
        <v>#DIV/0!</v>
      </c>
      <c r="T251" s="50" t="e">
        <f t="shared" si="29"/>
        <v>#DIV/0!</v>
      </c>
    </row>
    <row r="252" spans="2:20" s="10" customFormat="1" ht="12.75">
      <c r="B252" s="1"/>
      <c r="C252" s="38"/>
      <c r="D252" s="22"/>
      <c r="E252" s="21"/>
      <c r="F252" s="22"/>
      <c r="G252" s="11"/>
      <c r="H252" s="12"/>
      <c r="I252" s="12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2:20" s="10" customFormat="1" ht="12.75">
      <c r="B253" s="1"/>
      <c r="C253" s="38"/>
      <c r="D253" s="22"/>
      <c r="E253" s="21"/>
      <c r="F253" s="22"/>
      <c r="G253" s="11"/>
      <c r="H253" s="12"/>
      <c r="I253" s="12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3:20" s="10" customFormat="1" ht="10.5">
      <c r="C254" s="38"/>
      <c r="D254" s="22"/>
      <c r="E254" s="21"/>
      <c r="F254" s="22"/>
      <c r="G254" s="11"/>
      <c r="H254" s="12"/>
      <c r="I254" s="12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3:20" s="10" customFormat="1" ht="10.5">
      <c r="C255" s="38"/>
      <c r="D255" s="22"/>
      <c r="E255" s="21"/>
      <c r="F255" s="22"/>
      <c r="G255" s="11"/>
      <c r="H255" s="12"/>
      <c r="I255" s="12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2:20" s="10" customFormat="1" ht="12.75">
      <c r="B256" s="1"/>
      <c r="C256" s="38"/>
      <c r="D256" s="22"/>
      <c r="E256" s="21"/>
      <c r="F256" s="22"/>
      <c r="G256" s="11"/>
      <c r="H256" s="12"/>
      <c r="I256" s="12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2:20" s="10" customFormat="1" ht="12.75">
      <c r="B257" s="1"/>
      <c r="C257" s="38"/>
      <c r="D257" s="22"/>
      <c r="E257" s="21"/>
      <c r="F257" s="22"/>
      <c r="G257" s="11"/>
      <c r="H257" s="12"/>
      <c r="I257" s="12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2:20" s="10" customFormat="1" ht="12.75">
      <c r="B258" s="1"/>
      <c r="C258" s="38"/>
      <c r="D258" s="22"/>
      <c r="E258" s="21"/>
      <c r="F258" s="22"/>
      <c r="G258" s="11"/>
      <c r="H258" s="12"/>
      <c r="I258" s="12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2:20" s="10" customFormat="1" ht="12.75">
      <c r="B259" s="1"/>
      <c r="C259" s="38"/>
      <c r="D259" s="22"/>
      <c r="E259" s="21"/>
      <c r="F259" s="22"/>
      <c r="G259" s="11"/>
      <c r="H259" s="12"/>
      <c r="I259" s="12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2:20" s="10" customFormat="1" ht="12.75">
      <c r="B260" s="1"/>
      <c r="C260" s="38"/>
      <c r="D260" s="22"/>
      <c r="E260" s="21"/>
      <c r="F260" s="22"/>
      <c r="G260" s="11"/>
      <c r="H260" s="12"/>
      <c r="I260" s="12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2:20" s="10" customFormat="1" ht="12.75">
      <c r="B261" s="1"/>
      <c r="C261" s="38"/>
      <c r="D261" s="22"/>
      <c r="E261" s="21"/>
      <c r="F261" s="22"/>
      <c r="G261" s="11"/>
      <c r="H261" s="12"/>
      <c r="I261" s="12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2:20" s="10" customFormat="1" ht="12.75">
      <c r="B262" s="1"/>
      <c r="C262" s="38"/>
      <c r="D262" s="22"/>
      <c r="E262" s="21"/>
      <c r="F262" s="22"/>
      <c r="G262" s="11"/>
      <c r="H262" s="12"/>
      <c r="I262" s="12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2:20" s="10" customFormat="1" ht="12.75">
      <c r="B263" s="1"/>
      <c r="C263" s="38"/>
      <c r="D263" s="22"/>
      <c r="E263" s="21"/>
      <c r="F263" s="22"/>
      <c r="G263" s="11"/>
      <c r="H263" s="12"/>
      <c r="I263" s="12"/>
      <c r="J263" s="18"/>
      <c r="K263" s="12"/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2:20" s="10" customFormat="1" ht="12.75">
      <c r="B264" s="1"/>
      <c r="C264" s="38"/>
      <c r="D264" s="22"/>
      <c r="E264" s="21"/>
      <c r="F264" s="22"/>
      <c r="G264" s="11"/>
      <c r="H264" s="12"/>
      <c r="I264" s="12"/>
      <c r="J264" s="18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2:20" s="10" customFormat="1" ht="12.75">
      <c r="B265" s="1"/>
      <c r="C265" s="38"/>
      <c r="D265" s="22"/>
      <c r="E265" s="21"/>
      <c r="F265" s="22"/>
      <c r="G265" s="11"/>
      <c r="H265" s="12"/>
      <c r="I265" s="12"/>
      <c r="J265" s="18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2:20" s="10" customFormat="1" ht="12.75">
      <c r="B266" s="1"/>
      <c r="C266" s="38"/>
      <c r="D266" s="22"/>
      <c r="E266" s="21"/>
      <c r="F266" s="22"/>
      <c r="G266" s="11"/>
      <c r="H266" s="12"/>
      <c r="I266" s="12"/>
      <c r="J266" s="18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2:20" s="10" customFormat="1" ht="12.75">
      <c r="B267" s="1"/>
      <c r="C267" s="38"/>
      <c r="D267" s="22"/>
      <c r="E267" s="21"/>
      <c r="F267" s="22"/>
      <c r="G267" s="11"/>
      <c r="H267" s="12"/>
      <c r="I267" s="12"/>
      <c r="J267" s="18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2:20" s="10" customFormat="1" ht="12.75">
      <c r="B268" s="1"/>
      <c r="C268" s="38"/>
      <c r="D268" s="22"/>
      <c r="E268" s="21"/>
      <c r="F268" s="22"/>
      <c r="G268" s="11"/>
      <c r="H268" s="12"/>
      <c r="I268" s="12"/>
      <c r="J268" s="18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2:20" s="10" customFormat="1" ht="12.75">
      <c r="B269" s="1"/>
      <c r="C269" s="38"/>
      <c r="D269" s="22"/>
      <c r="E269" s="21"/>
      <c r="F269" s="22"/>
      <c r="G269" s="11"/>
      <c r="H269" s="12"/>
      <c r="I269" s="12"/>
      <c r="J269" s="18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2:20" s="10" customFormat="1" ht="12.75">
      <c r="B270" s="1"/>
      <c r="C270" s="38"/>
      <c r="D270" s="22"/>
      <c r="E270" s="21"/>
      <c r="F270" s="22"/>
      <c r="G270" s="11"/>
      <c r="H270" s="12"/>
      <c r="I270" s="12"/>
      <c r="J270" s="18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2:20" s="10" customFormat="1" ht="12.75">
      <c r="B271" s="1"/>
      <c r="C271" s="38"/>
      <c r="D271" s="22"/>
      <c r="E271" s="21"/>
      <c r="F271" s="22"/>
      <c r="G271" s="11"/>
      <c r="H271" s="12"/>
      <c r="I271" s="12"/>
      <c r="J271" s="18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2:20" s="10" customFormat="1" ht="12.75">
      <c r="B272" s="1"/>
      <c r="C272" s="38"/>
      <c r="D272" s="22"/>
      <c r="E272" s="21"/>
      <c r="F272" s="22"/>
      <c r="G272" s="11"/>
      <c r="H272" s="12"/>
      <c r="I272" s="12"/>
      <c r="J272" s="18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2:20" s="10" customFormat="1" ht="12.75">
      <c r="B273" s="1"/>
      <c r="C273" s="38"/>
      <c r="D273" s="22"/>
      <c r="E273" s="21"/>
      <c r="F273" s="22"/>
      <c r="G273" s="11"/>
      <c r="H273" s="12"/>
      <c r="I273" s="12"/>
      <c r="J273" s="18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2:20" s="10" customFormat="1" ht="12.75">
      <c r="B274" s="1"/>
      <c r="C274" s="38"/>
      <c r="D274" s="22"/>
      <c r="E274" s="21"/>
      <c r="F274" s="22"/>
      <c r="G274" s="11"/>
      <c r="H274" s="12"/>
      <c r="I274" s="12"/>
      <c r="J274" s="18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2:20" s="10" customFormat="1" ht="12.75">
      <c r="B275" s="1"/>
      <c r="C275" s="38"/>
      <c r="D275" s="22"/>
      <c r="E275" s="21"/>
      <c r="F275" s="22"/>
      <c r="G275" s="11"/>
      <c r="H275" s="12"/>
      <c r="I275" s="12"/>
      <c r="J275" s="18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2:20" s="10" customFormat="1" ht="12.75">
      <c r="B276" s="1"/>
      <c r="C276" s="38"/>
      <c r="D276" s="22"/>
      <c r="E276" s="21"/>
      <c r="F276" s="22"/>
      <c r="G276" s="11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2:20" s="10" customFormat="1" ht="12.75">
      <c r="B277" s="1"/>
      <c r="C277" s="38"/>
      <c r="D277" s="22"/>
      <c r="E277" s="21"/>
      <c r="F277" s="22"/>
      <c r="G277" s="11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2:20" s="10" customFormat="1" ht="12.75">
      <c r="B278" s="1"/>
      <c r="C278" s="38"/>
      <c r="D278" s="22"/>
      <c r="E278" s="21"/>
      <c r="F278" s="22"/>
      <c r="G278" s="11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2:20" s="10" customFormat="1" ht="12.75">
      <c r="B279" s="1"/>
      <c r="C279" s="38"/>
      <c r="D279" s="22"/>
      <c r="E279" s="21"/>
      <c r="F279" s="22"/>
      <c r="G279" s="11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2:20" s="10" customFormat="1" ht="12.75">
      <c r="B280" s="1"/>
      <c r="C280" s="38"/>
      <c r="D280" s="22"/>
      <c r="E280" s="21"/>
      <c r="F280" s="22"/>
      <c r="G280" s="11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2:20" s="10" customFormat="1" ht="12.75">
      <c r="B281" s="1"/>
      <c r="C281" s="38"/>
      <c r="D281" s="22"/>
      <c r="E281" s="21"/>
      <c r="F281" s="22"/>
      <c r="G281" s="11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2:20" s="10" customFormat="1" ht="12.75">
      <c r="B282" s="1"/>
      <c r="C282" s="38"/>
      <c r="D282" s="22"/>
      <c r="E282" s="21"/>
      <c r="F282" s="22"/>
      <c r="G282" s="11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2:20" s="10" customFormat="1" ht="12.75">
      <c r="B283" s="1"/>
      <c r="C283" s="38"/>
      <c r="D283" s="22"/>
      <c r="E283" s="21"/>
      <c r="F283" s="22"/>
      <c r="G283" s="11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2:20" s="10" customFormat="1" ht="12.75">
      <c r="B284" s="1"/>
      <c r="C284" s="38"/>
      <c r="D284" s="22"/>
      <c r="E284" s="21"/>
      <c r="F284" s="22"/>
      <c r="G284" s="11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2:20" s="10" customFormat="1" ht="12.75">
      <c r="B285" s="1"/>
      <c r="C285" s="38"/>
      <c r="D285" s="22"/>
      <c r="E285" s="21"/>
      <c r="F285" s="22"/>
      <c r="G285" s="11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2:20" s="10" customFormat="1" ht="12.75">
      <c r="B286" s="1"/>
      <c r="C286" s="38"/>
      <c r="D286" s="22"/>
      <c r="E286" s="21"/>
      <c r="F286" s="22"/>
      <c r="G286" s="11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2:20" s="10" customFormat="1" ht="12.75">
      <c r="B287" s="1"/>
      <c r="C287" s="38"/>
      <c r="D287" s="22"/>
      <c r="E287" s="21"/>
      <c r="F287" s="22"/>
      <c r="G287" s="11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2:20" s="10" customFormat="1" ht="12.75">
      <c r="B288" s="1"/>
      <c r="C288" s="38"/>
      <c r="D288" s="22"/>
      <c r="E288" s="21"/>
      <c r="F288" s="22"/>
      <c r="G288" s="11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2:20" s="10" customFormat="1" ht="12.75">
      <c r="B289" s="1"/>
      <c r="C289" s="38"/>
      <c r="D289" s="22"/>
      <c r="E289" s="21"/>
      <c r="F289" s="22"/>
      <c r="G289" s="11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2:20" s="10" customFormat="1" ht="12.75">
      <c r="B290" s="1"/>
      <c r="C290" s="38"/>
      <c r="D290" s="22"/>
      <c r="E290" s="21"/>
      <c r="F290" s="22"/>
      <c r="G290" s="11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2:20" s="10" customFormat="1" ht="12.75">
      <c r="B291" s="1"/>
      <c r="C291" s="38"/>
      <c r="D291" s="22"/>
      <c r="E291" s="21"/>
      <c r="F291" s="22"/>
      <c r="G291" s="11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2:20" s="10" customFormat="1" ht="12.75">
      <c r="B292" s="1"/>
      <c r="C292" s="38"/>
      <c r="D292" s="22"/>
      <c r="E292" s="21"/>
      <c r="F292" s="22"/>
      <c r="G292" s="11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2:20" s="10" customFormat="1" ht="12.75">
      <c r="B293" s="1"/>
      <c r="C293" s="38"/>
      <c r="D293" s="22"/>
      <c r="E293" s="21"/>
      <c r="F293" s="22"/>
      <c r="G293" s="11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2:20" s="10" customFormat="1" ht="12.75">
      <c r="B294" s="1"/>
      <c r="C294" s="38"/>
      <c r="D294" s="22"/>
      <c r="E294" s="21"/>
      <c r="F294" s="22"/>
      <c r="G294" s="11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2:20" s="10" customFormat="1" ht="12.75">
      <c r="B295" s="1"/>
      <c r="C295" s="38"/>
      <c r="D295" s="22"/>
      <c r="E295" s="21"/>
      <c r="F295" s="22"/>
      <c r="G295" s="11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2:20" s="10" customFormat="1" ht="12.75">
      <c r="B296" s="1"/>
      <c r="C296" s="38"/>
      <c r="D296" s="22"/>
      <c r="E296" s="21"/>
      <c r="F296" s="22"/>
      <c r="G296" s="11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2:20" s="10" customFormat="1" ht="12.75">
      <c r="B297" s="1"/>
      <c r="C297" s="38"/>
      <c r="D297" s="22"/>
      <c r="E297" s="21"/>
      <c r="F297" s="22"/>
      <c r="G297" s="11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2:20" s="10" customFormat="1" ht="12.75">
      <c r="B298" s="1"/>
      <c r="C298" s="38"/>
      <c r="D298" s="22"/>
      <c r="E298" s="21"/>
      <c r="F298" s="22"/>
      <c r="G298" s="11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2:20" s="10" customFormat="1" ht="12.75">
      <c r="B299" s="1"/>
      <c r="C299" s="38"/>
      <c r="D299" s="22"/>
      <c r="E299" s="21"/>
      <c r="F299" s="22"/>
      <c r="G299" s="11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2:20" s="10" customFormat="1" ht="12.75">
      <c r="B300" s="1"/>
      <c r="C300" s="38"/>
      <c r="D300" s="22"/>
      <c r="E300" s="21"/>
      <c r="F300" s="22"/>
      <c r="G300" s="11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2:20" s="10" customFormat="1" ht="12.75">
      <c r="B301" s="1"/>
      <c r="C301" s="38"/>
      <c r="D301" s="22"/>
      <c r="E301" s="21"/>
      <c r="F301" s="22"/>
      <c r="G301" s="11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2:20" s="10" customFormat="1" ht="12.75">
      <c r="B302" s="1"/>
      <c r="C302" s="38"/>
      <c r="D302" s="22"/>
      <c r="E302" s="21"/>
      <c r="F302" s="22"/>
      <c r="G302" s="11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2:20" s="10" customFormat="1" ht="12.75">
      <c r="B303" s="1"/>
      <c r="C303" s="38"/>
      <c r="D303" s="22"/>
      <c r="E303" s="21"/>
      <c r="F303" s="22"/>
      <c r="G303" s="11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2:20" s="10" customFormat="1" ht="12.75">
      <c r="B304" s="1"/>
      <c r="C304" s="38"/>
      <c r="D304" s="22"/>
      <c r="E304" s="21"/>
      <c r="F304" s="22"/>
      <c r="G304" s="11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2:20" s="10" customFormat="1" ht="12.75">
      <c r="B305" s="1"/>
      <c r="C305" s="38"/>
      <c r="D305" s="22"/>
      <c r="E305" s="21"/>
      <c r="F305" s="22"/>
      <c r="G305" s="11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</row>
    <row r="306" spans="2:20" s="10" customFormat="1" ht="12.75">
      <c r="B306" s="1"/>
      <c r="C306" s="38"/>
      <c r="D306" s="22"/>
      <c r="E306" s="21"/>
      <c r="F306" s="22"/>
      <c r="G306" s="11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2:20" s="10" customFormat="1" ht="12.75">
      <c r="B307" s="1"/>
      <c r="C307" s="38"/>
      <c r="D307" s="22"/>
      <c r="E307" s="21"/>
      <c r="F307" s="22"/>
      <c r="G307" s="11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2:20" s="10" customFormat="1" ht="12.75">
      <c r="B308" s="1"/>
      <c r="C308" s="38"/>
      <c r="D308" s="22"/>
      <c r="E308" s="21"/>
      <c r="F308" s="22"/>
      <c r="G308" s="11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2:20" s="10" customFormat="1" ht="12.75">
      <c r="B309" s="1"/>
      <c r="C309" s="38"/>
      <c r="D309" s="22"/>
      <c r="E309" s="21"/>
      <c r="F309" s="22"/>
      <c r="G309" s="11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2:20" s="10" customFormat="1" ht="12.75">
      <c r="B310" s="1"/>
      <c r="C310" s="38"/>
      <c r="D310" s="22"/>
      <c r="E310" s="21"/>
      <c r="F310" s="22"/>
      <c r="G310" s="11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2:20" s="10" customFormat="1" ht="12.75">
      <c r="B311" s="1"/>
      <c r="C311" s="38"/>
      <c r="D311" s="22"/>
      <c r="E311" s="21"/>
      <c r="F311" s="22"/>
      <c r="G311" s="11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</row>
    <row r="312" spans="2:20" s="10" customFormat="1" ht="12.75">
      <c r="B312" s="1"/>
      <c r="C312" s="38"/>
      <c r="D312" s="22"/>
      <c r="E312" s="21"/>
      <c r="F312" s="22"/>
      <c r="G312" s="11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2:20" s="10" customFormat="1" ht="12.75">
      <c r="B313" s="1"/>
      <c r="C313" s="38"/>
      <c r="D313" s="22"/>
      <c r="E313" s="21"/>
      <c r="F313" s="22"/>
      <c r="G313" s="11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2:20" s="10" customFormat="1" ht="12.75">
      <c r="B314" s="1"/>
      <c r="C314" s="38"/>
      <c r="D314" s="22"/>
      <c r="E314" s="21"/>
      <c r="F314" s="22"/>
      <c r="G314" s="11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2:20" s="10" customFormat="1" ht="12.75">
      <c r="B315" s="1"/>
      <c r="C315" s="38"/>
      <c r="D315" s="22"/>
      <c r="E315" s="21"/>
      <c r="F315" s="22"/>
      <c r="G315" s="11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2:20" s="10" customFormat="1" ht="12.75">
      <c r="B316" s="1"/>
      <c r="C316" s="38"/>
      <c r="D316" s="22"/>
      <c r="E316" s="21"/>
      <c r="F316" s="22"/>
      <c r="G316" s="11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2:20" s="10" customFormat="1" ht="12.75">
      <c r="B317" s="1"/>
      <c r="C317" s="38"/>
      <c r="D317" s="22"/>
      <c r="E317" s="21"/>
      <c r="F317" s="22"/>
      <c r="G317" s="11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</row>
    <row r="318" spans="2:20" s="10" customFormat="1" ht="12.75">
      <c r="B318" s="1"/>
      <c r="C318" s="38"/>
      <c r="D318" s="22"/>
      <c r="E318" s="21"/>
      <c r="F318" s="22"/>
      <c r="G318" s="11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2:20" s="10" customFormat="1" ht="12.75">
      <c r="B319" s="1"/>
      <c r="C319" s="38"/>
      <c r="D319" s="22"/>
      <c r="E319" s="21"/>
      <c r="F319" s="22"/>
      <c r="G319" s="11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</row>
    <row r="320" spans="2:20" s="10" customFormat="1" ht="12.75">
      <c r="B320" s="1"/>
      <c r="C320" s="38"/>
      <c r="D320" s="22"/>
      <c r="E320" s="21"/>
      <c r="F320" s="22"/>
      <c r="G320" s="11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2:20" s="10" customFormat="1" ht="12.75">
      <c r="B321" s="1"/>
      <c r="C321" s="38"/>
      <c r="D321" s="22"/>
      <c r="E321" s="21"/>
      <c r="F321" s="22"/>
      <c r="G321" s="11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</sheetData>
  <sheetProtection password="DAB5" sheet="1" objects="1" scenarios="1"/>
  <conditionalFormatting sqref="J28:J33 J36:J38 J42:J59 J62:J67 J70:J79 J147:J206 J137:J140 J142 J144 J217 J82:J92 J208:J213 J129:J134 J96:J126 J237 J233">
    <cfRule type="cellIs" priority="1" dxfId="0" operator="notEqual" stopIfTrue="1">
      <formula>$H28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</dc:creator>
  <cp:keywords/>
  <dc:description/>
  <cp:lastModifiedBy>mbe</cp:lastModifiedBy>
  <dcterms:created xsi:type="dcterms:W3CDTF">2010-03-08T10:59:27Z</dcterms:created>
  <dcterms:modified xsi:type="dcterms:W3CDTF">2010-03-11T14:28:40Z</dcterms:modified>
  <cp:category/>
  <cp:version/>
  <cp:contentType/>
  <cp:contentStatus/>
</cp:coreProperties>
</file>