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bruikersgegevens\bovijnev\Documents\testen website\EFRO\"/>
    </mc:Choice>
  </mc:AlternateContent>
  <bookViews>
    <workbookView xWindow="0" yWindow="0" windowWidth="23040" windowHeight="9216"/>
  </bookViews>
  <sheets>
    <sheet name="jan" sheetId="1" r:id="rId1"/>
    <sheet name="feb" sheetId="5" r:id="rId2"/>
    <sheet name="maa" sheetId="7" r:id="rId3"/>
    <sheet name="apr" sheetId="8" r:id="rId4"/>
    <sheet name="mei" sheetId="9" r:id="rId5"/>
    <sheet name="jun" sheetId="12" r:id="rId6"/>
    <sheet name="jul" sheetId="11" r:id="rId7"/>
    <sheet name="aug" sheetId="10" r:id="rId8"/>
    <sheet name="sep" sheetId="6" r:id="rId9"/>
    <sheet name="okt" sheetId="4" r:id="rId10"/>
    <sheet name="nov" sheetId="2" r:id="rId11"/>
    <sheet name="dec" sheetId="3" r:id="rId12"/>
    <sheet name="SUT" sheetId="14" r:id="rId13"/>
    <sheet name=" INSTRUCTIE" sheetId="13" r:id="rId14"/>
  </sheets>
  <calcPr calcId="162913"/>
</workbook>
</file>

<file path=xl/calcChain.xml><?xml version="1.0" encoding="utf-8"?>
<calcChain xmlns="http://schemas.openxmlformats.org/spreadsheetml/2006/main">
  <c r="E44" i="3" l="1"/>
  <c r="E46" i="3" s="1"/>
  <c r="E38" i="3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E2" i="3"/>
  <c r="E39" i="3" s="1"/>
  <c r="E43" i="2"/>
  <c r="E45" i="2" s="1"/>
  <c r="E37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E2" i="2"/>
  <c r="E38" i="2" s="1"/>
  <c r="E44" i="4"/>
  <c r="E46" i="4" s="1"/>
  <c r="E38" i="4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E2" i="4"/>
  <c r="E39" i="4" s="1"/>
  <c r="E43" i="6"/>
  <c r="E45" i="6" s="1"/>
  <c r="E37" i="6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E2" i="6"/>
  <c r="E38" i="6" s="1"/>
  <c r="E44" i="10"/>
  <c r="E46" i="10" s="1"/>
  <c r="E38" i="10"/>
  <c r="E40" i="10" s="1"/>
  <c r="B8" i="10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E2" i="10"/>
  <c r="E39" i="10" s="1"/>
  <c r="E44" i="11"/>
  <c r="E46" i="11" s="1"/>
  <c r="E38" i="11"/>
  <c r="B8" i="1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E2" i="11"/>
  <c r="E39" i="11" s="1"/>
  <c r="E43" i="12"/>
  <c r="E45" i="12" s="1"/>
  <c r="E37" i="12"/>
  <c r="B8" i="12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E2" i="12"/>
  <c r="E38" i="12" s="1"/>
  <c r="E46" i="9"/>
  <c r="E44" i="9"/>
  <c r="E38" i="9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E2" i="9"/>
  <c r="E39" i="9" s="1"/>
  <c r="E43" i="8"/>
  <c r="E45" i="8" s="1"/>
  <c r="E37" i="8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E2" i="8"/>
  <c r="E38" i="8" s="1"/>
  <c r="E44" i="7"/>
  <c r="E46" i="7" s="1"/>
  <c r="E38" i="7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E2" i="7"/>
  <c r="E39" i="7" s="1"/>
  <c r="E41" i="5"/>
  <c r="E43" i="5" s="1"/>
  <c r="E35" i="5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E2" i="5"/>
  <c r="E36" i="5" s="1"/>
  <c r="B27" i="5" l="1"/>
  <c r="B28" i="5" s="1"/>
  <c r="B29" i="5" s="1"/>
  <c r="B30" i="5" s="1"/>
  <c r="B31" i="5" s="1"/>
  <c r="B32" i="5" s="1"/>
  <c r="B33" i="5" s="1"/>
  <c r="B34" i="5" s="1"/>
  <c r="E42" i="10"/>
  <c r="E42" i="6"/>
  <c r="E41" i="6"/>
  <c r="E39" i="6"/>
  <c r="E40" i="5"/>
  <c r="E39" i="5"/>
  <c r="E37" i="5"/>
  <c r="E43" i="7"/>
  <c r="E42" i="7"/>
  <c r="E40" i="7"/>
  <c r="E39" i="8"/>
  <c r="E40" i="9"/>
  <c r="E43" i="9"/>
  <c r="E42" i="9"/>
  <c r="E40" i="4"/>
  <c r="E43" i="4"/>
  <c r="E42" i="4"/>
  <c r="E41" i="2"/>
  <c r="E39" i="2"/>
  <c r="E42" i="2"/>
  <c r="E43" i="3"/>
  <c r="E42" i="3"/>
  <c r="E40" i="3"/>
  <c r="E41" i="12"/>
  <c r="E39" i="12"/>
  <c r="E42" i="12"/>
  <c r="E43" i="11"/>
  <c r="E42" i="11"/>
  <c r="E40" i="11"/>
  <c r="E41" i="8"/>
  <c r="E43" i="10"/>
  <c r="E42" i="8"/>
  <c r="E2" i="1"/>
  <c r="E39" i="1" s="1"/>
  <c r="E44" i="1"/>
  <c r="E46" i="1" s="1"/>
  <c r="E38" i="1"/>
  <c r="F20" i="14"/>
  <c r="G20" i="14" s="1"/>
  <c r="F3" i="14"/>
  <c r="G3" i="14" s="1"/>
  <c r="F4" i="14"/>
  <c r="G4" i="14" s="1"/>
  <c r="F5" i="14"/>
  <c r="G5" i="14" s="1"/>
  <c r="F6" i="14"/>
  <c r="G6" i="14" s="1"/>
  <c r="F7" i="14"/>
  <c r="G7" i="14" s="1"/>
  <c r="F8" i="14"/>
  <c r="G8" i="14"/>
  <c r="F9" i="14"/>
  <c r="G9" i="14" s="1"/>
  <c r="F10" i="14"/>
  <c r="G10" i="14" s="1"/>
  <c r="F11" i="14"/>
  <c r="G11" i="14" s="1"/>
  <c r="F12" i="14"/>
  <c r="G12" i="14"/>
  <c r="F13" i="14"/>
  <c r="G13" i="14" s="1"/>
  <c r="F14" i="14"/>
  <c r="G14" i="14" s="1"/>
  <c r="F15" i="14"/>
  <c r="G15" i="14" s="1"/>
  <c r="F16" i="14"/>
  <c r="G16" i="14"/>
  <c r="F17" i="14"/>
  <c r="G17" i="14" s="1"/>
  <c r="F18" i="14"/>
  <c r="G18" i="14" s="1"/>
  <c r="F19" i="14"/>
  <c r="G19" i="14" s="1"/>
  <c r="F2" i="14"/>
  <c r="G2" i="14" s="1"/>
  <c r="E40" i="1" l="1"/>
  <c r="E42" i="1"/>
  <c r="E43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<sst xmlns="http://schemas.openxmlformats.org/spreadsheetml/2006/main" count="342" uniqueCount="78">
  <si>
    <t>Datum &amp; handtekening personeelslid:</t>
  </si>
  <si>
    <t>PROJECTNUMMER:</t>
  </si>
  <si>
    <t>NAAM PERSONEELSLID:</t>
  </si>
  <si>
    <t>WERKGEVER:</t>
  </si>
  <si>
    <t>Nieuwjaarsdag</t>
  </si>
  <si>
    <t>INSTRUCTIE TIJDSREGISTRATIE EFRO</t>
  </si>
  <si>
    <t>1)</t>
  </si>
  <si>
    <t>2)</t>
  </si>
  <si>
    <t>3)</t>
  </si>
  <si>
    <t>4)</t>
  </si>
  <si>
    <t>5)</t>
  </si>
  <si>
    <t>uur/dag</t>
  </si>
  <si>
    <t>Datum &amp; handtekening leidinggevende:</t>
  </si>
  <si>
    <t>Paasmaandag</t>
  </si>
  <si>
    <t>Feest van de Arbeid</t>
  </si>
  <si>
    <t>Pinkstermaandag</t>
  </si>
  <si>
    <t>Nationale feestdag</t>
  </si>
  <si>
    <t>Allerheiligen</t>
  </si>
  <si>
    <t>Wapenstilstand</t>
  </si>
  <si>
    <t>Kerstmis</t>
  </si>
  <si>
    <t>Geef, op de dagen waarop gewerkt werd in het kader van het EFRO-project:</t>
  </si>
  <si>
    <t>Deze tijdsregistratie omvat alle werkelijk gepresteerde uren in het kader van de uitvoering van het EFRO-project.</t>
  </si>
  <si>
    <t xml:space="preserve">   ° de gereden reisweg indien kilometers worden ingebracht</t>
  </si>
  <si>
    <t xml:space="preserve">   ° een duidelijke omschrijving van de EFRO-activiteiten</t>
  </si>
  <si>
    <t>€/km</t>
  </si>
  <si>
    <t>Vul het standaarduurtarief voor de betrokken werknemer in, de in te dienen loonkost wordt automatisch berekend</t>
  </si>
  <si>
    <t>Vul de kilometervergoeding in die geldig is voor de Vlaamse overheid (cfr. www.efro.be voor de meest recente gegevens) .</t>
  </si>
  <si>
    <t>7)</t>
  </si>
  <si>
    <t>uur/week</t>
  </si>
  <si>
    <t>ARBEIDSREGIME:</t>
  </si>
  <si>
    <t>Vul bovenaan projectnummer, werkgever, naam personeelslid en arbeidsregime in. Arbeidsregime wordt uitgedrukt als aantal te presteren uren per week volgens arbeidscontract.</t>
  </si>
  <si>
    <t>Indien er op maandbasis overuren worden ingediend, dan worden deze automatisch berekend.</t>
  </si>
  <si>
    <t>Dit geldt eveneens voor eventuele projecturen gepresteerd tijdens weekend- of feestdagen.</t>
  </si>
  <si>
    <t>De Beheersautoriteit kan beslissen tot schrapping van alle ingediende overuren indien het bewijs van deze overuren als onvoldoende wordt beschouwd.</t>
  </si>
  <si>
    <t>NAAM LEIDINGGEVENDE:</t>
  </si>
  <si>
    <t>Standaarduurtarief = brutomaandloon (januari) x 1,2%</t>
  </si>
  <si>
    <t>Personeelslid</t>
  </si>
  <si>
    <t>Jaar</t>
  </si>
  <si>
    <t>Brutoloon (van januari van dat jaar of eerste volle maand gewerkt in dat jaar)</t>
  </si>
  <si>
    <t>Brutoloon verrekend naar 100%</t>
  </si>
  <si>
    <t>SUT (brutoloon * 1,2 %)</t>
  </si>
  <si>
    <t>Tewerkstellingspercentage (volgens arbeidsovereenkomst)</t>
  </si>
  <si>
    <t>Werkgever</t>
  </si>
  <si>
    <t>REISWEG</t>
  </si>
  <si>
    <t>WERKPAKKET</t>
  </si>
  <si>
    <t>UREN EFRO</t>
  </si>
  <si>
    <t>KM EFRO</t>
  </si>
  <si>
    <t>uren gepresteerd</t>
  </si>
  <si>
    <t>uren volgens arbeidsovereenkomst</t>
  </si>
  <si>
    <t xml:space="preserve">   vanaf 01/07/2015:</t>
  </si>
  <si>
    <t>km gereden</t>
  </si>
  <si>
    <t>€/km (kilometervergoeding Vlaamse overheid)</t>
  </si>
  <si>
    <t>€/u (SUT max. 100€/u)</t>
  </si>
  <si>
    <t>personeelskost zonder overuren</t>
  </si>
  <si>
    <t>personeelskost met overuren</t>
  </si>
  <si>
    <t>verplaatsingskost</t>
  </si>
  <si>
    <t>DUIDELIJKE OMSCHRIJVING EFRO-ACTIVITEIT</t>
  </si>
  <si>
    <t>overuren</t>
  </si>
  <si>
    <r>
      <rPr>
        <b/>
        <u/>
        <sz val="10"/>
        <rFont val="FlandersArtSans-Regular"/>
      </rPr>
      <t>Toelichting</t>
    </r>
    <r>
      <rPr>
        <b/>
        <sz val="10"/>
        <rFont val="FlandersArtSans-Regular"/>
      </rPr>
      <t>:</t>
    </r>
    <r>
      <rPr>
        <sz val="10"/>
        <rFont val="FlandersArtSans-Regular"/>
      </rPr>
      <t xml:space="preserve"> </t>
    </r>
  </si>
  <si>
    <t xml:space="preserve">   ° het betrokken werkpakket of werkpakketten zoals voorzien in de projectgoedkeuring</t>
  </si>
  <si>
    <t xml:space="preserve">   ° de werkelijk gepresteerde uren activiteit ikv EFRO-project, in decimale notatie (bv. 4,50)</t>
  </si>
  <si>
    <t xml:space="preserve">      (verlof, ziekte, teamactiviteiten, algemene opleidingen ed. kunnen niet ingebracht worden als EFRO uren)</t>
  </si>
  <si>
    <t xml:space="preserve">   ° de gereden kilometers ikv EFRO-project</t>
  </si>
  <si>
    <t>Pasen</t>
  </si>
  <si>
    <t>O.L.H. Hemelvaart</t>
  </si>
  <si>
    <t>Pinksteren</t>
  </si>
  <si>
    <t>O.L.V.Hemelvaart</t>
  </si>
  <si>
    <t>6)</t>
  </si>
  <si>
    <t>Datum en handtekening van personeelslid en leidinggevende.</t>
  </si>
  <si>
    <t>Het totaal van de gepresteerde uren wordt automatisch berekend.</t>
  </si>
  <si>
    <t>De berekening van het standaarduurtarief kan eenvoudig gebeuren via de tabel opgenomen in het tabblad SUT.</t>
  </si>
  <si>
    <t>Het totaal van de kilometers wordt automatisch berekend.</t>
  </si>
  <si>
    <t>Geef indien nodig bijkomende toelichting in het veld 'Toelichting'.</t>
  </si>
  <si>
    <r>
      <t>LET OP</t>
    </r>
    <r>
      <rPr>
        <sz val="10"/>
        <rFont val="FlandersArtSans-Regular"/>
      </rPr>
      <t>: overuren zijn enkel subsidiabel indien deze betaald of gecompenseerd werden</t>
    </r>
  </si>
  <si>
    <t xml:space="preserve">   Mogelijkheid 1: het effectief indienen van de overuren en het bewijzen van de betaling of de compensatie van deze overuren bij de controle van de kosten</t>
  </si>
  <si>
    <t xml:space="preserve">   Mogelijkheid 2: het beperken van de ingediende uren tot het maximum aantal te presteren uren per maand conform het arbeidscontract</t>
  </si>
  <si>
    <t>Beide mogelijkheden worden berekend in de tijdsregistratie. Bij indiening van de kosten in de EFRO-toepassing wordt de keuze gemaakt tussen indiening met of zonder overuren.</t>
  </si>
  <si>
    <t>De kilometerkost wordt automatisch berekend en kan worden ingediend in de EFRO-toepassing.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</si>
</sst>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/mm/yy;@"/>
    <numFmt numFmtId="165" formatCode="_ [$€-813]\ * #,##0.00_ ;_ [$€-813]\ * \-#,##0.00_ ;_ [$€-813]\ * &quot;-&quot;??_ ;_ @_ "/>
    <numFmt numFmtId="166" formatCode="0.0000"/>
    <numFmt numFmtId="167" formatCode="#,##0_ ;\-#,##0\ "/>
    <numFmt numFmtId="168" formatCode="&quot;€&quot;\ #,##0.00;[Red]&quot;€&quot;\ #,##0.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FlandersArtSans-Regular"/>
    </font>
    <font>
      <sz val="10"/>
      <name val="FlandersArtSans-Regular"/>
    </font>
    <font>
      <b/>
      <u/>
      <sz val="10"/>
      <name val="FlandersArtSans-Regula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vertical="top" wrapText="1" shrinkToFit="1"/>
      <protection locked="0"/>
    </xf>
    <xf numFmtId="2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2" xfId="0" applyFont="1" applyFill="1" applyBorder="1" applyAlignment="1" applyProtection="1">
      <alignment vertical="top" wrapText="1" shrinkToFit="1"/>
      <protection locked="0"/>
    </xf>
    <xf numFmtId="2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4" xfId="0" applyFont="1" applyFill="1" applyBorder="1" applyAlignment="1" applyProtection="1">
      <alignment vertical="top" wrapText="1" shrinkToFit="1"/>
      <protection locked="0"/>
    </xf>
    <xf numFmtId="2" fontId="4" fillId="2" borderId="3" xfId="0" applyNumberFormat="1" applyFont="1" applyFill="1" applyBorder="1" applyAlignment="1" applyProtection="1">
      <alignment horizontal="right" vertical="top" wrapText="1" shrinkToFit="1"/>
      <protection locked="0"/>
    </xf>
    <xf numFmtId="1" fontId="4" fillId="2" borderId="3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1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4" fontId="4" fillId="0" borderId="9" xfId="0" applyNumberFormat="1" applyFont="1" applyFill="1" applyBorder="1" applyAlignment="1" applyProtection="1">
      <alignment vertical="top" wrapText="1" shrinkToFit="1"/>
      <protection locked="0"/>
    </xf>
    <xf numFmtId="166" fontId="4" fillId="0" borderId="9" xfId="0" applyNumberFormat="1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Alignment="1">
      <alignment textRotation="45" wrapText="1"/>
    </xf>
    <xf numFmtId="10" fontId="4" fillId="0" borderId="1" xfId="1" applyNumberFormat="1" applyFont="1" applyBorder="1" applyAlignment="1">
      <alignment textRotation="45" wrapText="1"/>
    </xf>
    <xf numFmtId="4" fontId="4" fillId="0" borderId="1" xfId="0" applyNumberFormat="1" applyFont="1" applyBorder="1"/>
    <xf numFmtId="10" fontId="4" fillId="0" borderId="0" xfId="1" applyNumberFormat="1" applyFont="1"/>
    <xf numFmtId="0" fontId="5" fillId="0" borderId="0" xfId="0" applyFont="1"/>
    <xf numFmtId="0" fontId="4" fillId="0" borderId="2" xfId="0" applyFont="1" applyBorder="1"/>
    <xf numFmtId="0" fontId="4" fillId="0" borderId="16" xfId="0" applyFont="1" applyBorder="1"/>
    <xf numFmtId="0" fontId="4" fillId="0" borderId="9" xfId="0" applyFont="1" applyBorder="1"/>
    <xf numFmtId="0" fontId="3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Protection="1"/>
    <xf numFmtId="0" fontId="3" fillId="0" borderId="0" xfId="0" applyFont="1" applyProtection="1"/>
    <xf numFmtId="164" fontId="3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2" fontId="3" fillId="0" borderId="0" xfId="0" applyNumberFormat="1" applyFont="1" applyProtection="1"/>
    <xf numFmtId="164" fontId="4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164" fontId="3" fillId="2" borderId="1" xfId="0" applyNumberFormat="1" applyFont="1" applyFill="1" applyBorder="1" applyAlignment="1" applyProtection="1">
      <alignment horizontal="left" vertical="top"/>
    </xf>
    <xf numFmtId="164" fontId="3" fillId="0" borderId="1" xfId="0" applyNumberFormat="1" applyFont="1" applyFill="1" applyBorder="1" applyAlignment="1" applyProtection="1">
      <alignment horizontal="left" vertical="top"/>
    </xf>
    <xf numFmtId="164" fontId="3" fillId="2" borderId="3" xfId="0" applyNumberFormat="1" applyFont="1" applyFill="1" applyBorder="1" applyAlignment="1" applyProtection="1">
      <alignment horizontal="left" vertical="top"/>
    </xf>
    <xf numFmtId="164" fontId="3" fillId="0" borderId="3" xfId="0" applyNumberFormat="1" applyFont="1" applyFill="1" applyBorder="1" applyAlignment="1" applyProtection="1">
      <alignment horizontal="left" vertical="top"/>
    </xf>
    <xf numFmtId="0" fontId="4" fillId="0" borderId="6" xfId="0" applyFont="1" applyFill="1" applyBorder="1" applyAlignment="1" applyProtection="1">
      <alignment vertical="top" wrapText="1" shrinkToFit="1"/>
    </xf>
    <xf numFmtId="0" fontId="4" fillId="0" borderId="3" xfId="0" applyFont="1" applyFill="1" applyBorder="1" applyAlignment="1" applyProtection="1">
      <alignment vertical="top" wrapText="1" shrinkToFit="1"/>
    </xf>
    <xf numFmtId="4" fontId="4" fillId="0" borderId="18" xfId="0" applyNumberFormat="1" applyFont="1" applyFill="1" applyBorder="1" applyAlignment="1" applyProtection="1">
      <alignment vertical="top" wrapText="1" shrinkToFit="1"/>
    </xf>
    <xf numFmtId="0" fontId="4" fillId="0" borderId="10" xfId="0" applyFont="1" applyFill="1" applyBorder="1" applyProtection="1"/>
    <xf numFmtId="4" fontId="4" fillId="0" borderId="11" xfId="0" applyNumberFormat="1" applyFont="1" applyFill="1" applyBorder="1" applyAlignment="1" applyProtection="1">
      <alignment horizontal="right" vertical="top" wrapText="1" shrinkToFit="1"/>
    </xf>
    <xf numFmtId="164" fontId="3" fillId="0" borderId="7" xfId="0" applyNumberFormat="1" applyFont="1" applyFill="1" applyBorder="1" applyAlignment="1" applyProtection="1">
      <alignment horizontal="left" vertical="top"/>
    </xf>
    <xf numFmtId="0" fontId="4" fillId="0" borderId="17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vertical="top" wrapText="1" shrinkToFit="1"/>
    </xf>
    <xf numFmtId="4" fontId="4" fillId="0" borderId="9" xfId="0" applyNumberFormat="1" applyFont="1" applyFill="1" applyBorder="1" applyAlignment="1" applyProtection="1">
      <alignment vertical="top" wrapText="1" shrinkToFit="1"/>
    </xf>
    <xf numFmtId="0" fontId="4" fillId="0" borderId="2" xfId="0" applyFont="1" applyFill="1" applyBorder="1" applyAlignment="1" applyProtection="1"/>
    <xf numFmtId="0" fontId="4" fillId="0" borderId="15" xfId="0" applyFont="1" applyFill="1" applyBorder="1" applyAlignment="1" applyProtection="1"/>
    <xf numFmtId="0" fontId="3" fillId="0" borderId="7" xfId="0" applyFont="1" applyFill="1" applyBorder="1" applyAlignment="1" applyProtection="1">
      <alignment horizontal="left" vertical="top" wrapText="1" shrinkToFit="1"/>
    </xf>
    <xf numFmtId="0" fontId="4" fillId="0" borderId="12" xfId="0" applyFont="1" applyFill="1" applyBorder="1" applyAlignment="1" applyProtection="1"/>
    <xf numFmtId="168" fontId="3" fillId="0" borderId="16" xfId="0" applyNumberFormat="1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/>
    <xf numFmtId="168" fontId="3" fillId="0" borderId="19" xfId="0" applyNumberFormat="1" applyFont="1" applyFill="1" applyBorder="1" applyAlignment="1" applyProtection="1"/>
    <xf numFmtId="0" fontId="3" fillId="0" borderId="13" xfId="0" applyFont="1" applyFill="1" applyBorder="1" applyAlignment="1" applyProtection="1"/>
    <xf numFmtId="0" fontId="4" fillId="0" borderId="14" xfId="0" applyFont="1" applyFill="1" applyBorder="1" applyAlignment="1" applyProtection="1"/>
    <xf numFmtId="167" fontId="4" fillId="0" borderId="18" xfId="0" applyNumberFormat="1" applyFont="1" applyFill="1" applyBorder="1" applyAlignment="1" applyProtection="1">
      <alignment horizontal="right" vertical="top" wrapText="1" shrinkToFit="1"/>
    </xf>
    <xf numFmtId="0" fontId="4" fillId="0" borderId="10" xfId="0" applyFont="1" applyFill="1" applyBorder="1" applyAlignment="1" applyProtection="1"/>
    <xf numFmtId="0" fontId="4" fillId="0" borderId="11" xfId="0" applyFont="1" applyFill="1" applyBorder="1" applyAlignment="1" applyProtection="1"/>
    <xf numFmtId="164" fontId="3" fillId="0" borderId="5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vertical="top" wrapText="1" shrinkToFit="1"/>
    </xf>
    <xf numFmtId="165" fontId="3" fillId="0" borderId="20" xfId="0" applyNumberFormat="1" applyFont="1" applyFill="1" applyBorder="1" applyAlignment="1" applyProtection="1">
      <alignment horizontal="right" vertical="top" wrapText="1" shrinkToFit="1"/>
    </xf>
    <xf numFmtId="0" fontId="3" fillId="0" borderId="0" xfId="0" applyFont="1" applyProtection="1">
      <protection locked="0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 applyProtection="1">
      <alignment vertical="top" wrapText="1" shrinkToFit="1"/>
      <protection locked="0"/>
    </xf>
    <xf numFmtId="2" fontId="4" fillId="0" borderId="3" xfId="0" applyNumberFormat="1" applyFont="1" applyFill="1" applyBorder="1" applyAlignment="1" applyProtection="1">
      <alignment horizontal="right" vertical="top" wrapText="1" shrinkToFit="1"/>
      <protection locked="0"/>
    </xf>
    <xf numFmtId="1" fontId="4" fillId="0" borderId="3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0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Normal="100" workbookViewId="0">
      <selection activeCell="E47" sqref="E47"/>
    </sheetView>
  </sheetViews>
  <sheetFormatPr defaultRowHeight="13.2" x14ac:dyDescent="0.25"/>
  <cols>
    <col min="1" max="1" width="7.88671875" style="27" customWidth="1"/>
    <col min="2" max="2" width="15.33203125" style="30" customWidth="1"/>
    <col min="3" max="3" width="70.77734375" style="27" customWidth="1"/>
    <col min="4" max="4" width="15.33203125" style="27" customWidth="1"/>
    <col min="5" max="5" width="12.33203125" style="27" customWidth="1"/>
    <col min="6" max="6" width="46.88671875" style="27" customWidth="1"/>
    <col min="7" max="7" width="11.6640625" style="27" customWidth="1"/>
    <col min="8" max="16384" width="8.88671875" style="27"/>
  </cols>
  <sheetData>
    <row r="1" spans="1:7" x14ac:dyDescent="0.25">
      <c r="A1" s="29" t="s">
        <v>1</v>
      </c>
      <c r="C1" s="14"/>
      <c r="D1" s="25" t="s">
        <v>29</v>
      </c>
      <c r="E1" s="66"/>
      <c r="F1" s="28" t="s">
        <v>28</v>
      </c>
    </row>
    <row r="2" spans="1:7" x14ac:dyDescent="0.25">
      <c r="A2" s="25" t="s">
        <v>3</v>
      </c>
      <c r="C2" s="14"/>
      <c r="D2" s="26"/>
      <c r="E2" s="31">
        <f>E1/5</f>
        <v>0</v>
      </c>
      <c r="F2" s="25" t="s">
        <v>11</v>
      </c>
    </row>
    <row r="3" spans="1:7" x14ac:dyDescent="0.25">
      <c r="A3" s="29" t="s">
        <v>2</v>
      </c>
      <c r="C3" s="14"/>
      <c r="D3" s="26"/>
      <c r="F3" s="26"/>
      <c r="G3" s="28"/>
    </row>
    <row r="4" spans="1:7" x14ac:dyDescent="0.25">
      <c r="A4" s="28" t="s">
        <v>34</v>
      </c>
      <c r="C4" s="14"/>
      <c r="D4" s="26"/>
      <c r="F4" s="26"/>
      <c r="G4" s="28"/>
    </row>
    <row r="5" spans="1:7" x14ac:dyDescent="0.25">
      <c r="A5" s="28"/>
      <c r="B5" s="27"/>
    </row>
    <row r="6" spans="1:7" ht="35.25" customHeight="1" x14ac:dyDescent="0.25">
      <c r="B6" s="32"/>
      <c r="C6" s="33" t="s">
        <v>56</v>
      </c>
      <c r="D6" s="34" t="s">
        <v>44</v>
      </c>
      <c r="E6" s="35" t="s">
        <v>45</v>
      </c>
      <c r="F6" s="36" t="s">
        <v>43</v>
      </c>
      <c r="G6" s="35" t="s">
        <v>46</v>
      </c>
    </row>
    <row r="7" spans="1:7" s="37" customFormat="1" ht="12.75" customHeight="1" x14ac:dyDescent="0.25">
      <c r="B7" s="38">
        <v>42005</v>
      </c>
      <c r="C7" s="7" t="s">
        <v>4</v>
      </c>
      <c r="D7" s="7"/>
      <c r="E7" s="8"/>
      <c r="F7" s="7"/>
      <c r="G7" s="9"/>
    </row>
    <row r="8" spans="1:7" s="37" customFormat="1" x14ac:dyDescent="0.25">
      <c r="B8" s="39">
        <f>B7+1</f>
        <v>42006</v>
      </c>
      <c r="C8" s="4"/>
      <c r="D8" s="4"/>
      <c r="E8" s="5"/>
      <c r="F8" s="4"/>
      <c r="G8" s="6"/>
    </row>
    <row r="9" spans="1:7" s="37" customFormat="1" x14ac:dyDescent="0.25">
      <c r="B9" s="38">
        <f t="shared" ref="B9:B37" si="0">B8+1</f>
        <v>42007</v>
      </c>
      <c r="C9" s="7"/>
      <c r="D9" s="7"/>
      <c r="E9" s="8"/>
      <c r="F9" s="7"/>
      <c r="G9" s="9"/>
    </row>
    <row r="10" spans="1:7" s="37" customFormat="1" x14ac:dyDescent="0.25">
      <c r="B10" s="38">
        <f t="shared" si="0"/>
        <v>42008</v>
      </c>
      <c r="C10" s="7"/>
      <c r="D10" s="7"/>
      <c r="E10" s="8"/>
      <c r="F10" s="7"/>
      <c r="G10" s="9"/>
    </row>
    <row r="11" spans="1:7" s="37" customFormat="1" x14ac:dyDescent="0.25">
      <c r="B11" s="39">
        <f t="shared" si="0"/>
        <v>42009</v>
      </c>
      <c r="C11" s="4"/>
      <c r="D11" s="4"/>
      <c r="E11" s="5"/>
      <c r="F11" s="4"/>
      <c r="G11" s="6"/>
    </row>
    <row r="12" spans="1:7" s="37" customFormat="1" x14ac:dyDescent="0.25">
      <c r="B12" s="39">
        <f t="shared" si="0"/>
        <v>42010</v>
      </c>
      <c r="C12" s="4"/>
      <c r="D12" s="4"/>
      <c r="E12" s="5"/>
      <c r="F12" s="4"/>
      <c r="G12" s="6"/>
    </row>
    <row r="13" spans="1:7" s="37" customFormat="1" x14ac:dyDescent="0.25">
      <c r="B13" s="39">
        <f t="shared" si="0"/>
        <v>42011</v>
      </c>
      <c r="C13" s="4"/>
      <c r="D13" s="4"/>
      <c r="E13" s="5"/>
      <c r="F13" s="4"/>
      <c r="G13" s="6"/>
    </row>
    <row r="14" spans="1:7" s="37" customFormat="1" x14ac:dyDescent="0.25">
      <c r="B14" s="39">
        <f t="shared" si="0"/>
        <v>42012</v>
      </c>
      <c r="C14" s="4"/>
      <c r="D14" s="4"/>
      <c r="E14" s="5"/>
      <c r="F14" s="4"/>
      <c r="G14" s="6"/>
    </row>
    <row r="15" spans="1:7" s="37" customFormat="1" x14ac:dyDescent="0.25">
      <c r="B15" s="39">
        <f t="shared" si="0"/>
        <v>42013</v>
      </c>
      <c r="C15" s="4"/>
      <c r="D15" s="4"/>
      <c r="E15" s="5"/>
      <c r="F15" s="4"/>
      <c r="G15" s="6"/>
    </row>
    <row r="16" spans="1:7" s="37" customFormat="1" x14ac:dyDescent="0.25">
      <c r="B16" s="38">
        <f t="shared" si="0"/>
        <v>42014</v>
      </c>
      <c r="C16" s="7"/>
      <c r="D16" s="7"/>
      <c r="E16" s="8"/>
      <c r="F16" s="7"/>
      <c r="G16" s="9"/>
    </row>
    <row r="17" spans="2:7" s="37" customFormat="1" x14ac:dyDescent="0.25">
      <c r="B17" s="38">
        <f t="shared" si="0"/>
        <v>42015</v>
      </c>
      <c r="C17" s="7"/>
      <c r="D17" s="7"/>
      <c r="E17" s="8"/>
      <c r="F17" s="7"/>
      <c r="G17" s="9"/>
    </row>
    <row r="18" spans="2:7" s="37" customFormat="1" x14ac:dyDescent="0.25">
      <c r="B18" s="39">
        <f t="shared" si="0"/>
        <v>42016</v>
      </c>
      <c r="C18" s="4"/>
      <c r="D18" s="4"/>
      <c r="E18" s="5"/>
      <c r="F18" s="4"/>
      <c r="G18" s="6"/>
    </row>
    <row r="19" spans="2:7" s="37" customFormat="1" x14ac:dyDescent="0.25">
      <c r="B19" s="39">
        <f t="shared" si="0"/>
        <v>42017</v>
      </c>
      <c r="C19" s="4"/>
      <c r="D19" s="4"/>
      <c r="E19" s="5"/>
      <c r="F19" s="4"/>
      <c r="G19" s="6"/>
    </row>
    <row r="20" spans="2:7" s="37" customFormat="1" x14ac:dyDescent="0.25">
      <c r="B20" s="39">
        <f t="shared" si="0"/>
        <v>42018</v>
      </c>
      <c r="C20" s="4"/>
      <c r="D20" s="4"/>
      <c r="E20" s="5"/>
      <c r="F20" s="4"/>
      <c r="G20" s="6"/>
    </row>
    <row r="21" spans="2:7" s="37" customFormat="1" x14ac:dyDescent="0.25">
      <c r="B21" s="39">
        <f t="shared" si="0"/>
        <v>42019</v>
      </c>
      <c r="C21" s="4"/>
      <c r="D21" s="4"/>
      <c r="E21" s="5"/>
      <c r="F21" s="4"/>
      <c r="G21" s="6"/>
    </row>
    <row r="22" spans="2:7" s="37" customFormat="1" x14ac:dyDescent="0.25">
      <c r="B22" s="39">
        <f t="shared" si="0"/>
        <v>42020</v>
      </c>
      <c r="C22" s="4"/>
      <c r="D22" s="4"/>
      <c r="E22" s="5"/>
      <c r="F22" s="4"/>
      <c r="G22" s="6"/>
    </row>
    <row r="23" spans="2:7" s="37" customFormat="1" x14ac:dyDescent="0.25">
      <c r="B23" s="38">
        <f t="shared" si="0"/>
        <v>42021</v>
      </c>
      <c r="C23" s="7"/>
      <c r="D23" s="7"/>
      <c r="E23" s="8"/>
      <c r="F23" s="7"/>
      <c r="G23" s="9"/>
    </row>
    <row r="24" spans="2:7" s="37" customFormat="1" x14ac:dyDescent="0.25">
      <c r="B24" s="38">
        <f t="shared" si="0"/>
        <v>42022</v>
      </c>
      <c r="C24" s="7"/>
      <c r="D24" s="7"/>
      <c r="E24" s="8"/>
      <c r="F24" s="7"/>
      <c r="G24" s="9"/>
    </row>
    <row r="25" spans="2:7" s="37" customFormat="1" x14ac:dyDescent="0.25">
      <c r="B25" s="39">
        <f t="shared" si="0"/>
        <v>42023</v>
      </c>
      <c r="C25" s="4"/>
      <c r="D25" s="4"/>
      <c r="E25" s="5"/>
      <c r="F25" s="4"/>
      <c r="G25" s="6"/>
    </row>
    <row r="26" spans="2:7" s="37" customFormat="1" x14ac:dyDescent="0.25">
      <c r="B26" s="39">
        <f t="shared" si="0"/>
        <v>42024</v>
      </c>
      <c r="C26" s="4"/>
      <c r="D26" s="4"/>
      <c r="E26" s="5"/>
      <c r="F26" s="4"/>
      <c r="G26" s="6"/>
    </row>
    <row r="27" spans="2:7" s="37" customFormat="1" x14ac:dyDescent="0.25">
      <c r="B27" s="39">
        <f t="shared" si="0"/>
        <v>42025</v>
      </c>
      <c r="C27" s="4"/>
      <c r="D27" s="4"/>
      <c r="E27" s="5"/>
      <c r="F27" s="4"/>
      <c r="G27" s="6"/>
    </row>
    <row r="28" spans="2:7" s="37" customFormat="1" x14ac:dyDescent="0.25">
      <c r="B28" s="39">
        <f t="shared" si="0"/>
        <v>42026</v>
      </c>
      <c r="C28" s="4"/>
      <c r="D28" s="4"/>
      <c r="E28" s="5"/>
      <c r="F28" s="4"/>
      <c r="G28" s="6"/>
    </row>
    <row r="29" spans="2:7" s="37" customFormat="1" x14ac:dyDescent="0.25">
      <c r="B29" s="39">
        <f t="shared" si="0"/>
        <v>42027</v>
      </c>
      <c r="C29" s="4"/>
      <c r="D29" s="4"/>
      <c r="E29" s="5"/>
      <c r="F29" s="4"/>
      <c r="G29" s="6"/>
    </row>
    <row r="30" spans="2:7" s="37" customFormat="1" x14ac:dyDescent="0.25">
      <c r="B30" s="38">
        <f t="shared" si="0"/>
        <v>42028</v>
      </c>
      <c r="C30" s="7"/>
      <c r="D30" s="7"/>
      <c r="E30" s="8"/>
      <c r="F30" s="7"/>
      <c r="G30" s="9"/>
    </row>
    <row r="31" spans="2:7" s="37" customFormat="1" x14ac:dyDescent="0.25">
      <c r="B31" s="38">
        <f t="shared" si="0"/>
        <v>42029</v>
      </c>
      <c r="C31" s="7"/>
      <c r="D31" s="7"/>
      <c r="E31" s="8"/>
      <c r="F31" s="7"/>
      <c r="G31" s="9"/>
    </row>
    <row r="32" spans="2:7" s="37" customFormat="1" x14ac:dyDescent="0.25">
      <c r="B32" s="39">
        <f t="shared" si="0"/>
        <v>42030</v>
      </c>
      <c r="C32" s="4"/>
      <c r="D32" s="4"/>
      <c r="E32" s="5"/>
      <c r="F32" s="4"/>
      <c r="G32" s="6"/>
    </row>
    <row r="33" spans="2:7" s="37" customFormat="1" x14ac:dyDescent="0.25">
      <c r="B33" s="39">
        <f t="shared" si="0"/>
        <v>42031</v>
      </c>
      <c r="C33" s="4"/>
      <c r="D33" s="4"/>
      <c r="E33" s="5"/>
      <c r="F33" s="4"/>
      <c r="G33" s="6"/>
    </row>
    <row r="34" spans="2:7" s="37" customFormat="1" x14ac:dyDescent="0.25">
      <c r="B34" s="39">
        <f t="shared" si="0"/>
        <v>42032</v>
      </c>
      <c r="C34" s="4"/>
      <c r="D34" s="4"/>
      <c r="E34" s="5"/>
      <c r="F34" s="4"/>
      <c r="G34" s="6"/>
    </row>
    <row r="35" spans="2:7" s="37" customFormat="1" x14ac:dyDescent="0.25">
      <c r="B35" s="39">
        <f t="shared" si="0"/>
        <v>42033</v>
      </c>
      <c r="C35" s="4"/>
      <c r="D35" s="4"/>
      <c r="E35" s="5"/>
      <c r="F35" s="4"/>
      <c r="G35" s="6"/>
    </row>
    <row r="36" spans="2:7" s="37" customFormat="1" x14ac:dyDescent="0.25">
      <c r="B36" s="39">
        <f t="shared" si="0"/>
        <v>42034</v>
      </c>
      <c r="C36" s="67"/>
      <c r="D36" s="4"/>
      <c r="E36" s="5"/>
      <c r="F36" s="4"/>
      <c r="G36" s="6"/>
    </row>
    <row r="37" spans="2:7" s="37" customFormat="1" ht="13.8" thickBot="1" x14ac:dyDescent="0.3">
      <c r="B37" s="40">
        <f t="shared" si="0"/>
        <v>42035</v>
      </c>
      <c r="C37" s="10"/>
      <c r="D37" s="13"/>
      <c r="E37" s="11"/>
      <c r="F37" s="10"/>
      <c r="G37" s="12"/>
    </row>
    <row r="38" spans="2:7" s="37" customFormat="1" x14ac:dyDescent="0.25">
      <c r="B38" s="41"/>
      <c r="C38" s="42"/>
      <c r="D38" s="43"/>
      <c r="E38" s="44">
        <f>SUM(E7:E37)</f>
        <v>0</v>
      </c>
      <c r="F38" s="45" t="s">
        <v>47</v>
      </c>
      <c r="G38" s="46"/>
    </row>
    <row r="39" spans="2:7" s="37" customFormat="1" x14ac:dyDescent="0.25">
      <c r="B39" s="47"/>
      <c r="C39" s="48" t="s">
        <v>58</v>
      </c>
      <c r="D39" s="49"/>
      <c r="E39" s="50">
        <f>E2*21</f>
        <v>0</v>
      </c>
      <c r="F39" s="51" t="s">
        <v>48</v>
      </c>
      <c r="G39" s="52"/>
    </row>
    <row r="40" spans="2:7" s="37" customFormat="1" x14ac:dyDescent="0.25">
      <c r="B40" s="47"/>
      <c r="C40" s="68"/>
      <c r="D40" s="53"/>
      <c r="E40" s="50">
        <f>IF(E38&gt;(21*E2),(E38-(21*E2)),0)</f>
        <v>0</v>
      </c>
      <c r="F40" s="51" t="s">
        <v>57</v>
      </c>
      <c r="G40" s="54"/>
    </row>
    <row r="41" spans="2:7" s="37" customFormat="1" x14ac:dyDescent="0.25">
      <c r="B41" s="47"/>
      <c r="C41" s="68"/>
      <c r="D41" s="49"/>
      <c r="E41" s="15"/>
      <c r="F41" s="51" t="s">
        <v>52</v>
      </c>
      <c r="G41" s="54"/>
    </row>
    <row r="42" spans="2:7" s="37" customFormat="1" x14ac:dyDescent="0.25">
      <c r="B42" s="47"/>
      <c r="C42" s="68"/>
      <c r="D42" s="49"/>
      <c r="E42" s="55" t="str">
        <f>IF(E38&gt;(21*E2),(E38*E41), "nvt")</f>
        <v>nvt</v>
      </c>
      <c r="F42" s="56" t="s">
        <v>54</v>
      </c>
      <c r="G42" s="54"/>
    </row>
    <row r="43" spans="2:7" s="37" customFormat="1" ht="13.8" thickBot="1" x14ac:dyDescent="0.3">
      <c r="B43" s="47"/>
      <c r="C43" s="68"/>
      <c r="D43" s="49"/>
      <c r="E43" s="57">
        <f>IF(E38&gt;(21*E2),(E39*E41), (E38*E41))</f>
        <v>0</v>
      </c>
      <c r="F43" s="58" t="s">
        <v>53</v>
      </c>
      <c r="G43" s="59"/>
    </row>
    <row r="44" spans="2:7" s="37" customFormat="1" x14ac:dyDescent="0.25">
      <c r="B44" s="47"/>
      <c r="C44" s="68"/>
      <c r="D44" s="49"/>
      <c r="E44" s="60">
        <f>SUM(G7:G37)</f>
        <v>0</v>
      </c>
      <c r="F44" s="61" t="s">
        <v>50</v>
      </c>
      <c r="G44" s="62"/>
    </row>
    <row r="45" spans="2:7" s="37" customFormat="1" x14ac:dyDescent="0.25">
      <c r="B45" s="47"/>
      <c r="C45" s="68"/>
      <c r="D45" s="49"/>
      <c r="E45" s="16"/>
      <c r="F45" s="51" t="s">
        <v>51</v>
      </c>
      <c r="G45" s="54"/>
    </row>
    <row r="46" spans="2:7" s="37" customFormat="1" ht="14.4" customHeight="1" thickBot="1" x14ac:dyDescent="0.3">
      <c r="B46" s="63"/>
      <c r="C46" s="69"/>
      <c r="D46" s="64"/>
      <c r="E46" s="65">
        <f>E44*E45</f>
        <v>0</v>
      </c>
      <c r="F46" s="58" t="s">
        <v>55</v>
      </c>
      <c r="G46" s="59"/>
    </row>
    <row r="48" spans="2:7" x14ac:dyDescent="0.25">
      <c r="B48" s="29" t="s">
        <v>0</v>
      </c>
      <c r="E48" s="29" t="s">
        <v>12</v>
      </c>
      <c r="G48" s="30"/>
    </row>
  </sheetData>
  <sheetProtection algorithmName="SHA-512" hashValue="QOC0NiGFLpJ5fKiveFbI6OUZriCqeqxDFjcvOPhzQc/ykrBf8YT/2su1DTurA1iCFjARfib9p6/VtIw6oTSVaA==" saltValue="zJ5taIFlTnGF9I7fGGiEXw==" spinCount="100000" sheet="1" objects="1" scenarios="1"/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17" workbookViewId="0">
      <selection activeCell="E45" sqref="E45"/>
    </sheetView>
  </sheetViews>
  <sheetFormatPr defaultRowHeight="13.2" x14ac:dyDescent="0.25"/>
  <cols>
    <col min="1" max="1" width="7.88671875" style="27" customWidth="1"/>
    <col min="2" max="2" width="15.33203125" style="30" customWidth="1"/>
    <col min="3" max="3" width="70.77734375" style="27" customWidth="1"/>
    <col min="4" max="4" width="15.33203125" style="27" customWidth="1"/>
    <col min="5" max="5" width="12.33203125" style="27" customWidth="1"/>
    <col min="6" max="6" width="46.88671875" style="27" customWidth="1"/>
    <col min="7" max="7" width="11.6640625" style="27" customWidth="1"/>
    <col min="8" max="16384" width="8.88671875" style="27"/>
  </cols>
  <sheetData>
    <row r="1" spans="1:7" x14ac:dyDescent="0.25">
      <c r="A1" s="29" t="s">
        <v>1</v>
      </c>
      <c r="C1" s="14"/>
      <c r="D1" s="25" t="s">
        <v>29</v>
      </c>
      <c r="E1" s="66"/>
      <c r="F1" s="28" t="s">
        <v>28</v>
      </c>
    </row>
    <row r="2" spans="1:7" x14ac:dyDescent="0.25">
      <c r="A2" s="25" t="s">
        <v>3</v>
      </c>
      <c r="C2" s="14"/>
      <c r="D2" s="26"/>
      <c r="E2" s="31">
        <f>E1/5</f>
        <v>0</v>
      </c>
      <c r="F2" s="25" t="s">
        <v>11</v>
      </c>
    </row>
    <row r="3" spans="1:7" x14ac:dyDescent="0.25">
      <c r="A3" s="29" t="s">
        <v>2</v>
      </c>
      <c r="C3" s="14"/>
      <c r="D3" s="26"/>
      <c r="F3" s="26"/>
      <c r="G3" s="28"/>
    </row>
    <row r="4" spans="1:7" x14ac:dyDescent="0.25">
      <c r="A4" s="28" t="s">
        <v>34</v>
      </c>
      <c r="C4" s="14"/>
      <c r="D4" s="26"/>
      <c r="F4" s="26"/>
      <c r="G4" s="28"/>
    </row>
    <row r="5" spans="1:7" x14ac:dyDescent="0.25">
      <c r="A5" s="28"/>
      <c r="B5" s="27"/>
    </row>
    <row r="6" spans="1:7" ht="35.25" customHeight="1" x14ac:dyDescent="0.25">
      <c r="B6" s="32"/>
      <c r="C6" s="33" t="s">
        <v>56</v>
      </c>
      <c r="D6" s="34" t="s">
        <v>44</v>
      </c>
      <c r="E6" s="35" t="s">
        <v>45</v>
      </c>
      <c r="F6" s="36" t="s">
        <v>43</v>
      </c>
      <c r="G6" s="35" t="s">
        <v>46</v>
      </c>
    </row>
    <row r="7" spans="1:7" s="37" customFormat="1" ht="12.75" customHeight="1" x14ac:dyDescent="0.25">
      <c r="B7" s="39">
        <v>42278</v>
      </c>
      <c r="C7" s="4"/>
      <c r="D7" s="4"/>
      <c r="E7" s="5"/>
      <c r="F7" s="4"/>
      <c r="G7" s="6"/>
    </row>
    <row r="8" spans="1:7" s="37" customFormat="1" x14ac:dyDescent="0.25">
      <c r="B8" s="39">
        <f>B7+1</f>
        <v>42279</v>
      </c>
      <c r="C8" s="4"/>
      <c r="D8" s="4"/>
      <c r="E8" s="5"/>
      <c r="F8" s="4"/>
      <c r="G8" s="6"/>
    </row>
    <row r="9" spans="1:7" s="37" customFormat="1" x14ac:dyDescent="0.25">
      <c r="B9" s="38">
        <f t="shared" ref="B9:B37" si="0">B8+1</f>
        <v>42280</v>
      </c>
      <c r="C9" s="7"/>
      <c r="D9" s="7"/>
      <c r="E9" s="8"/>
      <c r="F9" s="7"/>
      <c r="G9" s="9"/>
    </row>
    <row r="10" spans="1:7" s="37" customFormat="1" x14ac:dyDescent="0.25">
      <c r="B10" s="38">
        <f t="shared" si="0"/>
        <v>42281</v>
      </c>
      <c r="C10" s="7"/>
      <c r="D10" s="7"/>
      <c r="E10" s="8"/>
      <c r="F10" s="7"/>
      <c r="G10" s="9"/>
    </row>
    <row r="11" spans="1:7" s="37" customFormat="1" x14ac:dyDescent="0.25">
      <c r="B11" s="39">
        <f t="shared" si="0"/>
        <v>42282</v>
      </c>
      <c r="C11" s="4"/>
      <c r="D11" s="4"/>
      <c r="E11" s="5"/>
      <c r="F11" s="4"/>
      <c r="G11" s="6"/>
    </row>
    <row r="12" spans="1:7" s="37" customFormat="1" x14ac:dyDescent="0.25">
      <c r="B12" s="39">
        <f t="shared" si="0"/>
        <v>42283</v>
      </c>
      <c r="C12" s="4"/>
      <c r="D12" s="4"/>
      <c r="E12" s="5"/>
      <c r="F12" s="4"/>
      <c r="G12" s="6"/>
    </row>
    <row r="13" spans="1:7" s="37" customFormat="1" x14ac:dyDescent="0.25">
      <c r="B13" s="39">
        <f t="shared" si="0"/>
        <v>42284</v>
      </c>
      <c r="C13" s="4"/>
      <c r="D13" s="4"/>
      <c r="E13" s="5"/>
      <c r="F13" s="4"/>
      <c r="G13" s="6"/>
    </row>
    <row r="14" spans="1:7" s="37" customFormat="1" x14ac:dyDescent="0.25">
      <c r="B14" s="39">
        <f t="shared" si="0"/>
        <v>42285</v>
      </c>
      <c r="C14" s="4"/>
      <c r="D14" s="4"/>
      <c r="E14" s="5"/>
      <c r="F14" s="4"/>
      <c r="G14" s="6"/>
    </row>
    <row r="15" spans="1:7" s="37" customFormat="1" x14ac:dyDescent="0.25">
      <c r="B15" s="39">
        <f t="shared" si="0"/>
        <v>42286</v>
      </c>
      <c r="C15" s="4"/>
      <c r="D15" s="4"/>
      <c r="E15" s="5"/>
      <c r="F15" s="4"/>
      <c r="G15" s="6"/>
    </row>
    <row r="16" spans="1:7" s="37" customFormat="1" x14ac:dyDescent="0.25">
      <c r="B16" s="38">
        <f t="shared" si="0"/>
        <v>42287</v>
      </c>
      <c r="C16" s="7"/>
      <c r="D16" s="7"/>
      <c r="E16" s="8"/>
      <c r="F16" s="7"/>
      <c r="G16" s="9"/>
    </row>
    <row r="17" spans="2:7" s="37" customFormat="1" x14ac:dyDescent="0.25">
      <c r="B17" s="38">
        <f t="shared" si="0"/>
        <v>42288</v>
      </c>
      <c r="C17" s="7"/>
      <c r="D17" s="7"/>
      <c r="E17" s="8"/>
      <c r="F17" s="7"/>
      <c r="G17" s="9"/>
    </row>
    <row r="18" spans="2:7" s="37" customFormat="1" x14ac:dyDescent="0.25">
      <c r="B18" s="39">
        <f t="shared" si="0"/>
        <v>42289</v>
      </c>
      <c r="C18" s="4"/>
      <c r="D18" s="4"/>
      <c r="E18" s="5"/>
      <c r="F18" s="4"/>
      <c r="G18" s="6"/>
    </row>
    <row r="19" spans="2:7" s="37" customFormat="1" x14ac:dyDescent="0.25">
      <c r="B19" s="39">
        <f t="shared" si="0"/>
        <v>42290</v>
      </c>
      <c r="C19" s="4"/>
      <c r="D19" s="4"/>
      <c r="E19" s="5"/>
      <c r="F19" s="4"/>
      <c r="G19" s="6"/>
    </row>
    <row r="20" spans="2:7" s="37" customFormat="1" x14ac:dyDescent="0.25">
      <c r="B20" s="39">
        <f t="shared" si="0"/>
        <v>42291</v>
      </c>
      <c r="C20" s="4"/>
      <c r="D20" s="4"/>
      <c r="E20" s="5"/>
      <c r="F20" s="4"/>
      <c r="G20" s="6"/>
    </row>
    <row r="21" spans="2:7" s="37" customFormat="1" x14ac:dyDescent="0.25">
      <c r="B21" s="39">
        <f t="shared" si="0"/>
        <v>42292</v>
      </c>
      <c r="C21" s="4"/>
      <c r="D21" s="4"/>
      <c r="E21" s="5"/>
      <c r="F21" s="4"/>
      <c r="G21" s="6"/>
    </row>
    <row r="22" spans="2:7" s="37" customFormat="1" x14ac:dyDescent="0.25">
      <c r="B22" s="39">
        <f t="shared" si="0"/>
        <v>42293</v>
      </c>
      <c r="C22" s="4"/>
      <c r="D22" s="4"/>
      <c r="E22" s="5"/>
      <c r="F22" s="4"/>
      <c r="G22" s="6"/>
    </row>
    <row r="23" spans="2:7" s="37" customFormat="1" x14ac:dyDescent="0.25">
      <c r="B23" s="38">
        <f t="shared" si="0"/>
        <v>42294</v>
      </c>
      <c r="C23" s="7"/>
      <c r="D23" s="7"/>
      <c r="E23" s="8"/>
      <c r="F23" s="7"/>
      <c r="G23" s="9"/>
    </row>
    <row r="24" spans="2:7" s="37" customFormat="1" x14ac:dyDescent="0.25">
      <c r="B24" s="38">
        <f t="shared" si="0"/>
        <v>42295</v>
      </c>
      <c r="C24" s="7"/>
      <c r="D24" s="7"/>
      <c r="E24" s="8"/>
      <c r="F24" s="7"/>
      <c r="G24" s="9"/>
    </row>
    <row r="25" spans="2:7" s="37" customFormat="1" x14ac:dyDescent="0.25">
      <c r="B25" s="39">
        <f t="shared" si="0"/>
        <v>42296</v>
      </c>
      <c r="C25" s="4"/>
      <c r="D25" s="4"/>
      <c r="E25" s="5"/>
      <c r="F25" s="4"/>
      <c r="G25" s="6"/>
    </row>
    <row r="26" spans="2:7" s="37" customFormat="1" x14ac:dyDescent="0.25">
      <c r="B26" s="39">
        <f t="shared" si="0"/>
        <v>42297</v>
      </c>
      <c r="C26" s="4"/>
      <c r="D26" s="4"/>
      <c r="E26" s="5"/>
      <c r="F26" s="4"/>
      <c r="G26" s="6"/>
    </row>
    <row r="27" spans="2:7" s="37" customFormat="1" x14ac:dyDescent="0.25">
      <c r="B27" s="39">
        <f t="shared" si="0"/>
        <v>42298</v>
      </c>
      <c r="C27" s="4"/>
      <c r="D27" s="4"/>
      <c r="E27" s="5"/>
      <c r="F27" s="4"/>
      <c r="G27" s="6"/>
    </row>
    <row r="28" spans="2:7" s="37" customFormat="1" x14ac:dyDescent="0.25">
      <c r="B28" s="39">
        <f t="shared" si="0"/>
        <v>42299</v>
      </c>
      <c r="C28" s="4"/>
      <c r="D28" s="4"/>
      <c r="E28" s="5"/>
      <c r="F28" s="4"/>
      <c r="G28" s="6"/>
    </row>
    <row r="29" spans="2:7" s="37" customFormat="1" x14ac:dyDescent="0.25">
      <c r="B29" s="39">
        <f t="shared" si="0"/>
        <v>42300</v>
      </c>
      <c r="C29" s="4"/>
      <c r="D29" s="4"/>
      <c r="E29" s="5"/>
      <c r="F29" s="4"/>
      <c r="G29" s="6"/>
    </row>
    <row r="30" spans="2:7" s="37" customFormat="1" x14ac:dyDescent="0.25">
      <c r="B30" s="38">
        <f t="shared" si="0"/>
        <v>42301</v>
      </c>
      <c r="C30" s="7"/>
      <c r="D30" s="7"/>
      <c r="E30" s="8"/>
      <c r="F30" s="7"/>
      <c r="G30" s="9"/>
    </row>
    <row r="31" spans="2:7" s="37" customFormat="1" x14ac:dyDescent="0.25">
      <c r="B31" s="38">
        <f t="shared" si="0"/>
        <v>42302</v>
      </c>
      <c r="C31" s="7"/>
      <c r="D31" s="7"/>
      <c r="E31" s="8"/>
      <c r="F31" s="7"/>
      <c r="G31" s="9"/>
    </row>
    <row r="32" spans="2:7" s="37" customFormat="1" x14ac:dyDescent="0.25">
      <c r="B32" s="39">
        <f t="shared" si="0"/>
        <v>42303</v>
      </c>
      <c r="C32" s="4"/>
      <c r="D32" s="4"/>
      <c r="E32" s="5"/>
      <c r="F32" s="4"/>
      <c r="G32" s="6"/>
    </row>
    <row r="33" spans="2:7" s="37" customFormat="1" x14ac:dyDescent="0.25">
      <c r="B33" s="39">
        <f t="shared" si="0"/>
        <v>42304</v>
      </c>
      <c r="C33" s="4"/>
      <c r="D33" s="4"/>
      <c r="E33" s="5"/>
      <c r="F33" s="4"/>
      <c r="G33" s="6"/>
    </row>
    <row r="34" spans="2:7" s="37" customFormat="1" x14ac:dyDescent="0.25">
      <c r="B34" s="39">
        <f t="shared" si="0"/>
        <v>42305</v>
      </c>
      <c r="C34" s="4"/>
      <c r="D34" s="4"/>
      <c r="E34" s="5"/>
      <c r="F34" s="4"/>
      <c r="G34" s="6"/>
    </row>
    <row r="35" spans="2:7" s="37" customFormat="1" x14ac:dyDescent="0.25">
      <c r="B35" s="39">
        <f t="shared" si="0"/>
        <v>42306</v>
      </c>
      <c r="C35" s="4"/>
      <c r="D35" s="4"/>
      <c r="E35" s="5"/>
      <c r="F35" s="4"/>
      <c r="G35" s="6"/>
    </row>
    <row r="36" spans="2:7" s="37" customFormat="1" x14ac:dyDescent="0.25">
      <c r="B36" s="39">
        <f t="shared" si="0"/>
        <v>42307</v>
      </c>
      <c r="C36" s="67"/>
      <c r="D36" s="4"/>
      <c r="E36" s="5"/>
      <c r="F36" s="4"/>
      <c r="G36" s="6"/>
    </row>
    <row r="37" spans="2:7" s="37" customFormat="1" ht="13.8" thickBot="1" x14ac:dyDescent="0.3">
      <c r="B37" s="40">
        <f t="shared" si="0"/>
        <v>42308</v>
      </c>
      <c r="C37" s="10"/>
      <c r="D37" s="13"/>
      <c r="E37" s="11"/>
      <c r="F37" s="10"/>
      <c r="G37" s="12"/>
    </row>
    <row r="38" spans="2:7" s="37" customFormat="1" x14ac:dyDescent="0.25">
      <c r="B38" s="41"/>
      <c r="C38" s="42"/>
      <c r="D38" s="43"/>
      <c r="E38" s="44">
        <f>SUM(E7:E37)</f>
        <v>0</v>
      </c>
      <c r="F38" s="45" t="s">
        <v>47</v>
      </c>
      <c r="G38" s="46"/>
    </row>
    <row r="39" spans="2:7" s="37" customFormat="1" x14ac:dyDescent="0.25">
      <c r="B39" s="47"/>
      <c r="C39" s="48" t="s">
        <v>58</v>
      </c>
      <c r="D39" s="49"/>
      <c r="E39" s="50">
        <f>E2*22</f>
        <v>0</v>
      </c>
      <c r="F39" s="51" t="s">
        <v>48</v>
      </c>
      <c r="G39" s="52"/>
    </row>
    <row r="40" spans="2:7" s="37" customFormat="1" x14ac:dyDescent="0.25">
      <c r="B40" s="47"/>
      <c r="C40" s="68"/>
      <c r="D40" s="53"/>
      <c r="E40" s="50">
        <f>IF(E38&gt;(22*E2),(E38-(22*E2)),0)</f>
        <v>0</v>
      </c>
      <c r="F40" s="51" t="s">
        <v>57</v>
      </c>
      <c r="G40" s="54"/>
    </row>
    <row r="41" spans="2:7" s="37" customFormat="1" x14ac:dyDescent="0.25">
      <c r="B41" s="47"/>
      <c r="C41" s="68"/>
      <c r="D41" s="49"/>
      <c r="E41" s="15"/>
      <c r="F41" s="51" t="s">
        <v>52</v>
      </c>
      <c r="G41" s="54"/>
    </row>
    <row r="42" spans="2:7" s="37" customFormat="1" x14ac:dyDescent="0.25">
      <c r="B42" s="47"/>
      <c r="C42" s="68"/>
      <c r="D42" s="49"/>
      <c r="E42" s="55" t="str">
        <f>IF(E38&gt;(22*E2),(E38*E41), "nvt")</f>
        <v>nvt</v>
      </c>
      <c r="F42" s="56" t="s">
        <v>54</v>
      </c>
      <c r="G42" s="54"/>
    </row>
    <row r="43" spans="2:7" s="37" customFormat="1" ht="13.8" thickBot="1" x14ac:dyDescent="0.3">
      <c r="B43" s="47"/>
      <c r="C43" s="68"/>
      <c r="D43" s="49"/>
      <c r="E43" s="57">
        <f>IF(E38&gt;(22*E2),(E39*E41), (E38*E41))</f>
        <v>0</v>
      </c>
      <c r="F43" s="58" t="s">
        <v>53</v>
      </c>
      <c r="G43" s="59"/>
    </row>
    <row r="44" spans="2:7" s="37" customFormat="1" x14ac:dyDescent="0.25">
      <c r="B44" s="47"/>
      <c r="C44" s="68"/>
      <c r="D44" s="49"/>
      <c r="E44" s="60">
        <f>SUM(G7:G37)</f>
        <v>0</v>
      </c>
      <c r="F44" s="61" t="s">
        <v>50</v>
      </c>
      <c r="G44" s="62"/>
    </row>
    <row r="45" spans="2:7" s="37" customFormat="1" x14ac:dyDescent="0.25">
      <c r="B45" s="47"/>
      <c r="C45" s="68"/>
      <c r="D45" s="49"/>
      <c r="E45" s="16"/>
      <c r="F45" s="51" t="s">
        <v>51</v>
      </c>
      <c r="G45" s="54"/>
    </row>
    <row r="46" spans="2:7" s="37" customFormat="1" ht="14.4" customHeight="1" thickBot="1" x14ac:dyDescent="0.3">
      <c r="B46" s="63"/>
      <c r="C46" s="69"/>
      <c r="D46" s="64"/>
      <c r="E46" s="65">
        <f>E44*E45</f>
        <v>0</v>
      </c>
      <c r="F46" s="58" t="s">
        <v>55</v>
      </c>
      <c r="G46" s="59"/>
    </row>
    <row r="48" spans="2:7" x14ac:dyDescent="0.25">
      <c r="B48" s="29" t="s">
        <v>0</v>
      </c>
      <c r="E48" s="29" t="s">
        <v>12</v>
      </c>
      <c r="G48" s="30"/>
    </row>
  </sheetData>
  <sheetProtection algorithmName="SHA-512" hashValue="2kd96q2fku8jrfiRh9t5D8WMsXQ+GXdvJE1uusurv2RGpuB+qWC2JO9hH5k6bgosZwVgQj2DYpqg6J3UPXIfXQ==" saltValue="o0xln7CFc0XB5frus52sR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6" workbookViewId="0">
      <selection activeCell="E43" sqref="E43"/>
    </sheetView>
  </sheetViews>
  <sheetFormatPr defaultRowHeight="13.2" x14ac:dyDescent="0.25"/>
  <cols>
    <col min="1" max="1" width="7.88671875" style="27" customWidth="1"/>
    <col min="2" max="2" width="15.33203125" style="30" customWidth="1"/>
    <col min="3" max="3" width="70.77734375" style="27" customWidth="1"/>
    <col min="4" max="4" width="15.33203125" style="27" customWidth="1"/>
    <col min="5" max="5" width="12.33203125" style="27" customWidth="1"/>
    <col min="6" max="6" width="46.88671875" style="27" customWidth="1"/>
    <col min="7" max="7" width="11.6640625" style="27" customWidth="1"/>
    <col min="8" max="16384" width="8.88671875" style="27"/>
  </cols>
  <sheetData>
    <row r="1" spans="1:7" x14ac:dyDescent="0.25">
      <c r="A1" s="29" t="s">
        <v>1</v>
      </c>
      <c r="C1" s="14"/>
      <c r="D1" s="25" t="s">
        <v>29</v>
      </c>
      <c r="E1" s="66"/>
      <c r="F1" s="28" t="s">
        <v>28</v>
      </c>
    </row>
    <row r="2" spans="1:7" x14ac:dyDescent="0.25">
      <c r="A2" s="25" t="s">
        <v>3</v>
      </c>
      <c r="C2" s="14"/>
      <c r="D2" s="26"/>
      <c r="E2" s="31">
        <f>E1/5</f>
        <v>0</v>
      </c>
      <c r="F2" s="25" t="s">
        <v>11</v>
      </c>
    </row>
    <row r="3" spans="1:7" x14ac:dyDescent="0.25">
      <c r="A3" s="29" t="s">
        <v>2</v>
      </c>
      <c r="C3" s="14"/>
      <c r="D3" s="26"/>
      <c r="F3" s="26"/>
      <c r="G3" s="28"/>
    </row>
    <row r="4" spans="1:7" x14ac:dyDescent="0.25">
      <c r="A4" s="28" t="s">
        <v>34</v>
      </c>
      <c r="C4" s="14"/>
      <c r="D4" s="26"/>
      <c r="F4" s="26"/>
      <c r="G4" s="28"/>
    </row>
    <row r="5" spans="1:7" x14ac:dyDescent="0.25">
      <c r="A5" s="28"/>
      <c r="B5" s="27"/>
    </row>
    <row r="6" spans="1:7" ht="35.25" customHeight="1" x14ac:dyDescent="0.25">
      <c r="B6" s="32"/>
      <c r="C6" s="33" t="s">
        <v>56</v>
      </c>
      <c r="D6" s="34" t="s">
        <v>44</v>
      </c>
      <c r="E6" s="35" t="s">
        <v>45</v>
      </c>
      <c r="F6" s="36" t="s">
        <v>43</v>
      </c>
      <c r="G6" s="35" t="s">
        <v>46</v>
      </c>
    </row>
    <row r="7" spans="1:7" s="37" customFormat="1" ht="12.75" customHeight="1" x14ac:dyDescent="0.25">
      <c r="B7" s="38">
        <v>42309</v>
      </c>
      <c r="C7" s="7" t="s">
        <v>17</v>
      </c>
      <c r="D7" s="7"/>
      <c r="E7" s="8"/>
      <c r="F7" s="7"/>
      <c r="G7" s="9"/>
    </row>
    <row r="8" spans="1:7" s="37" customFormat="1" x14ac:dyDescent="0.25">
      <c r="B8" s="39">
        <f>B7+1</f>
        <v>42310</v>
      </c>
      <c r="C8" s="4"/>
      <c r="D8" s="4"/>
      <c r="E8" s="5"/>
      <c r="F8" s="4"/>
      <c r="G8" s="6"/>
    </row>
    <row r="9" spans="1:7" s="37" customFormat="1" x14ac:dyDescent="0.25">
      <c r="B9" s="39">
        <f t="shared" ref="B9:B36" si="0">B8+1</f>
        <v>42311</v>
      </c>
      <c r="C9" s="4"/>
      <c r="D9" s="4"/>
      <c r="E9" s="5"/>
      <c r="F9" s="4"/>
      <c r="G9" s="6"/>
    </row>
    <row r="10" spans="1:7" s="37" customFormat="1" x14ac:dyDescent="0.25">
      <c r="B10" s="39">
        <f t="shared" si="0"/>
        <v>42312</v>
      </c>
      <c r="C10" s="4"/>
      <c r="D10" s="4"/>
      <c r="E10" s="5"/>
      <c r="F10" s="4"/>
      <c r="G10" s="6"/>
    </row>
    <row r="11" spans="1:7" s="37" customFormat="1" x14ac:dyDescent="0.25">
      <c r="B11" s="39">
        <f t="shared" si="0"/>
        <v>42313</v>
      </c>
      <c r="C11" s="4"/>
      <c r="D11" s="4"/>
      <c r="E11" s="5"/>
      <c r="F11" s="4"/>
      <c r="G11" s="6"/>
    </row>
    <row r="12" spans="1:7" s="37" customFormat="1" x14ac:dyDescent="0.25">
      <c r="B12" s="39">
        <f t="shared" si="0"/>
        <v>42314</v>
      </c>
      <c r="C12" s="4"/>
      <c r="D12" s="4"/>
      <c r="E12" s="5"/>
      <c r="F12" s="4"/>
      <c r="G12" s="6"/>
    </row>
    <row r="13" spans="1:7" s="37" customFormat="1" x14ac:dyDescent="0.25">
      <c r="B13" s="38">
        <f t="shared" si="0"/>
        <v>42315</v>
      </c>
      <c r="C13" s="7"/>
      <c r="D13" s="7"/>
      <c r="E13" s="8"/>
      <c r="F13" s="7"/>
      <c r="G13" s="9"/>
    </row>
    <row r="14" spans="1:7" s="37" customFormat="1" x14ac:dyDescent="0.25">
      <c r="B14" s="38">
        <f t="shared" si="0"/>
        <v>42316</v>
      </c>
      <c r="C14" s="7"/>
      <c r="D14" s="7"/>
      <c r="E14" s="8"/>
      <c r="F14" s="7"/>
      <c r="G14" s="9"/>
    </row>
    <row r="15" spans="1:7" s="37" customFormat="1" x14ac:dyDescent="0.25">
      <c r="B15" s="39">
        <f t="shared" si="0"/>
        <v>42317</v>
      </c>
      <c r="C15" s="4"/>
      <c r="D15" s="4"/>
      <c r="E15" s="5"/>
      <c r="F15" s="4"/>
      <c r="G15" s="6"/>
    </row>
    <row r="16" spans="1:7" s="37" customFormat="1" x14ac:dyDescent="0.25">
      <c r="B16" s="39">
        <f t="shared" si="0"/>
        <v>42318</v>
      </c>
      <c r="C16" s="4"/>
      <c r="D16" s="4"/>
      <c r="E16" s="5"/>
      <c r="F16" s="4"/>
      <c r="G16" s="6"/>
    </row>
    <row r="17" spans="2:7" s="37" customFormat="1" x14ac:dyDescent="0.25">
      <c r="B17" s="38">
        <f t="shared" si="0"/>
        <v>42319</v>
      </c>
      <c r="C17" s="7" t="s">
        <v>18</v>
      </c>
      <c r="D17" s="7"/>
      <c r="E17" s="8"/>
      <c r="F17" s="7"/>
      <c r="G17" s="9"/>
    </row>
    <row r="18" spans="2:7" s="37" customFormat="1" x14ac:dyDescent="0.25">
      <c r="B18" s="39">
        <f t="shared" si="0"/>
        <v>42320</v>
      </c>
      <c r="C18" s="4"/>
      <c r="D18" s="4"/>
      <c r="E18" s="5"/>
      <c r="F18" s="4"/>
      <c r="G18" s="6"/>
    </row>
    <row r="19" spans="2:7" s="37" customFormat="1" x14ac:dyDescent="0.25">
      <c r="B19" s="39">
        <f t="shared" si="0"/>
        <v>42321</v>
      </c>
      <c r="C19" s="4"/>
      <c r="D19" s="4"/>
      <c r="E19" s="5"/>
      <c r="F19" s="4"/>
      <c r="G19" s="6"/>
    </row>
    <row r="20" spans="2:7" s="37" customFormat="1" x14ac:dyDescent="0.25">
      <c r="B20" s="38">
        <f t="shared" si="0"/>
        <v>42322</v>
      </c>
      <c r="C20" s="7"/>
      <c r="D20" s="7"/>
      <c r="E20" s="8"/>
      <c r="F20" s="7"/>
      <c r="G20" s="9"/>
    </row>
    <row r="21" spans="2:7" s="37" customFormat="1" x14ac:dyDescent="0.25">
      <c r="B21" s="38">
        <f t="shared" si="0"/>
        <v>42323</v>
      </c>
      <c r="C21" s="7"/>
      <c r="D21" s="7"/>
      <c r="E21" s="8"/>
      <c r="F21" s="7"/>
      <c r="G21" s="9"/>
    </row>
    <row r="22" spans="2:7" s="37" customFormat="1" x14ac:dyDescent="0.25">
      <c r="B22" s="39">
        <f t="shared" si="0"/>
        <v>42324</v>
      </c>
      <c r="C22" s="4"/>
      <c r="D22" s="4"/>
      <c r="E22" s="5"/>
      <c r="F22" s="4"/>
      <c r="G22" s="6"/>
    </row>
    <row r="23" spans="2:7" s="37" customFormat="1" x14ac:dyDescent="0.25">
      <c r="B23" s="39">
        <f t="shared" si="0"/>
        <v>42325</v>
      </c>
      <c r="C23" s="4"/>
      <c r="D23" s="4"/>
      <c r="E23" s="5"/>
      <c r="F23" s="4"/>
      <c r="G23" s="6"/>
    </row>
    <row r="24" spans="2:7" s="37" customFormat="1" x14ac:dyDescent="0.25">
      <c r="B24" s="39">
        <f t="shared" si="0"/>
        <v>42326</v>
      </c>
      <c r="C24" s="4"/>
      <c r="D24" s="4"/>
      <c r="E24" s="5"/>
      <c r="F24" s="4"/>
      <c r="G24" s="6"/>
    </row>
    <row r="25" spans="2:7" s="37" customFormat="1" x14ac:dyDescent="0.25">
      <c r="B25" s="39">
        <f t="shared" si="0"/>
        <v>42327</v>
      </c>
      <c r="C25" s="4"/>
      <c r="D25" s="4"/>
      <c r="E25" s="5"/>
      <c r="F25" s="4"/>
      <c r="G25" s="6"/>
    </row>
    <row r="26" spans="2:7" s="37" customFormat="1" x14ac:dyDescent="0.25">
      <c r="B26" s="39">
        <f t="shared" si="0"/>
        <v>42328</v>
      </c>
      <c r="C26" s="4"/>
      <c r="D26" s="4"/>
      <c r="E26" s="5"/>
      <c r="F26" s="4"/>
      <c r="G26" s="6"/>
    </row>
    <row r="27" spans="2:7" s="37" customFormat="1" x14ac:dyDescent="0.25">
      <c r="B27" s="38">
        <f t="shared" si="0"/>
        <v>42329</v>
      </c>
      <c r="C27" s="7"/>
      <c r="D27" s="7"/>
      <c r="E27" s="8"/>
      <c r="F27" s="7"/>
      <c r="G27" s="9"/>
    </row>
    <row r="28" spans="2:7" s="37" customFormat="1" x14ac:dyDescent="0.25">
      <c r="B28" s="38">
        <f t="shared" si="0"/>
        <v>42330</v>
      </c>
      <c r="C28" s="7"/>
      <c r="D28" s="7"/>
      <c r="E28" s="8"/>
      <c r="F28" s="7"/>
      <c r="G28" s="9"/>
    </row>
    <row r="29" spans="2:7" s="37" customFormat="1" x14ac:dyDescent="0.25">
      <c r="B29" s="39">
        <f t="shared" si="0"/>
        <v>42331</v>
      </c>
      <c r="C29" s="4"/>
      <c r="D29" s="4"/>
      <c r="E29" s="5"/>
      <c r="F29" s="4"/>
      <c r="G29" s="6"/>
    </row>
    <row r="30" spans="2:7" s="37" customFormat="1" x14ac:dyDescent="0.25">
      <c r="B30" s="39">
        <f t="shared" si="0"/>
        <v>42332</v>
      </c>
      <c r="C30" s="4"/>
      <c r="D30" s="4"/>
      <c r="E30" s="5"/>
      <c r="F30" s="4"/>
      <c r="G30" s="6"/>
    </row>
    <row r="31" spans="2:7" s="37" customFormat="1" x14ac:dyDescent="0.25">
      <c r="B31" s="39">
        <f t="shared" si="0"/>
        <v>42333</v>
      </c>
      <c r="C31" s="4"/>
      <c r="D31" s="4"/>
      <c r="E31" s="5"/>
      <c r="F31" s="4"/>
      <c r="G31" s="6"/>
    </row>
    <row r="32" spans="2:7" s="37" customFormat="1" x14ac:dyDescent="0.25">
      <c r="B32" s="39">
        <f t="shared" si="0"/>
        <v>42334</v>
      </c>
      <c r="C32" s="4"/>
      <c r="D32" s="4"/>
      <c r="E32" s="5"/>
      <c r="F32" s="4"/>
      <c r="G32" s="6"/>
    </row>
    <row r="33" spans="2:7" s="37" customFormat="1" x14ac:dyDescent="0.25">
      <c r="B33" s="39">
        <f t="shared" si="0"/>
        <v>42335</v>
      </c>
      <c r="C33" s="4"/>
      <c r="D33" s="4"/>
      <c r="E33" s="5"/>
      <c r="F33" s="4"/>
      <c r="G33" s="6"/>
    </row>
    <row r="34" spans="2:7" s="37" customFormat="1" x14ac:dyDescent="0.25">
      <c r="B34" s="38">
        <f t="shared" si="0"/>
        <v>42336</v>
      </c>
      <c r="C34" s="7"/>
      <c r="D34" s="7"/>
      <c r="E34" s="8"/>
      <c r="F34" s="7"/>
      <c r="G34" s="9"/>
    </row>
    <row r="35" spans="2:7" s="37" customFormat="1" x14ac:dyDescent="0.25">
      <c r="B35" s="38">
        <f t="shared" si="0"/>
        <v>42337</v>
      </c>
      <c r="C35" s="7"/>
      <c r="D35" s="7"/>
      <c r="E35" s="8"/>
      <c r="F35" s="7"/>
      <c r="G35" s="9"/>
    </row>
    <row r="36" spans="2:7" s="37" customFormat="1" ht="13.8" thickBot="1" x14ac:dyDescent="0.3">
      <c r="B36" s="39">
        <f t="shared" si="0"/>
        <v>42338</v>
      </c>
      <c r="C36" s="67"/>
      <c r="D36" s="4"/>
      <c r="E36" s="5"/>
      <c r="F36" s="4"/>
      <c r="G36" s="6"/>
    </row>
    <row r="37" spans="2:7" s="37" customFormat="1" x14ac:dyDescent="0.25">
      <c r="B37" s="41"/>
      <c r="C37" s="42"/>
      <c r="D37" s="43"/>
      <c r="E37" s="44">
        <f>SUM(E7:E36)</f>
        <v>0</v>
      </c>
      <c r="F37" s="45" t="s">
        <v>47</v>
      </c>
      <c r="G37" s="46"/>
    </row>
    <row r="38" spans="2:7" s="37" customFormat="1" x14ac:dyDescent="0.25">
      <c r="B38" s="47"/>
      <c r="C38" s="48" t="s">
        <v>58</v>
      </c>
      <c r="D38" s="49"/>
      <c r="E38" s="50">
        <f>E2*20</f>
        <v>0</v>
      </c>
      <c r="F38" s="51" t="s">
        <v>48</v>
      </c>
      <c r="G38" s="52"/>
    </row>
    <row r="39" spans="2:7" s="37" customFormat="1" x14ac:dyDescent="0.25">
      <c r="B39" s="47"/>
      <c r="C39" s="68"/>
      <c r="D39" s="53"/>
      <c r="E39" s="50">
        <f>IF(E37&gt;(20*E2),(E37-(20*E2)),0)</f>
        <v>0</v>
      </c>
      <c r="F39" s="51" t="s">
        <v>57</v>
      </c>
      <c r="G39" s="54"/>
    </row>
    <row r="40" spans="2:7" s="37" customFormat="1" x14ac:dyDescent="0.25">
      <c r="B40" s="47"/>
      <c r="C40" s="68"/>
      <c r="D40" s="49"/>
      <c r="E40" s="15"/>
      <c r="F40" s="51" t="s">
        <v>52</v>
      </c>
      <c r="G40" s="54"/>
    </row>
    <row r="41" spans="2:7" s="37" customFormat="1" x14ac:dyDescent="0.25">
      <c r="B41" s="47"/>
      <c r="C41" s="68"/>
      <c r="D41" s="49"/>
      <c r="E41" s="55" t="str">
        <f>IF(E37&gt;(20*E2),(E37*E40), "nvt")</f>
        <v>nvt</v>
      </c>
      <c r="F41" s="56" t="s">
        <v>54</v>
      </c>
      <c r="G41" s="54"/>
    </row>
    <row r="42" spans="2:7" s="37" customFormat="1" ht="13.8" thickBot="1" x14ac:dyDescent="0.3">
      <c r="B42" s="47"/>
      <c r="C42" s="68"/>
      <c r="D42" s="49"/>
      <c r="E42" s="57">
        <f>IF(E37&gt;(20*E2),(E38*E40), (E37*E40))</f>
        <v>0</v>
      </c>
      <c r="F42" s="58" t="s">
        <v>53</v>
      </c>
      <c r="G42" s="59"/>
    </row>
    <row r="43" spans="2:7" s="37" customFormat="1" x14ac:dyDescent="0.25">
      <c r="B43" s="47"/>
      <c r="C43" s="68"/>
      <c r="D43" s="49"/>
      <c r="E43" s="60">
        <f>SUM(G7:G36)</f>
        <v>0</v>
      </c>
      <c r="F43" s="61" t="s">
        <v>50</v>
      </c>
      <c r="G43" s="62"/>
    </row>
    <row r="44" spans="2:7" s="37" customFormat="1" x14ac:dyDescent="0.25">
      <c r="B44" s="47"/>
      <c r="C44" s="68"/>
      <c r="D44" s="49"/>
      <c r="E44" s="16"/>
      <c r="F44" s="51" t="s">
        <v>51</v>
      </c>
      <c r="G44" s="54"/>
    </row>
    <row r="45" spans="2:7" s="37" customFormat="1" ht="14.4" customHeight="1" thickBot="1" x14ac:dyDescent="0.3">
      <c r="B45" s="63"/>
      <c r="C45" s="69"/>
      <c r="D45" s="64"/>
      <c r="E45" s="65">
        <f>E43*E44</f>
        <v>0</v>
      </c>
      <c r="F45" s="58" t="s">
        <v>55</v>
      </c>
      <c r="G45" s="59"/>
    </row>
    <row r="47" spans="2:7" x14ac:dyDescent="0.25">
      <c r="B47" s="29" t="s">
        <v>0</v>
      </c>
      <c r="E47" s="29" t="s">
        <v>12</v>
      </c>
      <c r="G47" s="30"/>
    </row>
  </sheetData>
  <sheetProtection algorithmName="SHA-512" hashValue="Z733E+nHnG3A6ZLPX7T9o4ciSVmjITq+LKKULlJKvWfVDdii+9W6bjpSEcFgU8yMtPoUOqr2DebrYjKcjeDEMw==" saltValue="5AF44BGaHNj46+lpWDxzP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19" workbookViewId="0">
      <selection activeCell="F40" sqref="F40"/>
    </sheetView>
  </sheetViews>
  <sheetFormatPr defaultRowHeight="13.2" x14ac:dyDescent="0.25"/>
  <cols>
    <col min="1" max="1" width="7.88671875" style="27" customWidth="1"/>
    <col min="2" max="2" width="15.33203125" style="30" customWidth="1"/>
    <col min="3" max="3" width="70.77734375" style="27" customWidth="1"/>
    <col min="4" max="4" width="15.33203125" style="27" customWidth="1"/>
    <col min="5" max="5" width="12.33203125" style="27" customWidth="1"/>
    <col min="6" max="6" width="46.88671875" style="27" customWidth="1"/>
    <col min="7" max="7" width="11.6640625" style="27" customWidth="1"/>
    <col min="8" max="16384" width="8.88671875" style="27"/>
  </cols>
  <sheetData>
    <row r="1" spans="1:7" x14ac:dyDescent="0.25">
      <c r="A1" s="29" t="s">
        <v>1</v>
      </c>
      <c r="C1" s="14"/>
      <c r="D1" s="25" t="s">
        <v>29</v>
      </c>
      <c r="E1" s="66"/>
      <c r="F1" s="28" t="s">
        <v>28</v>
      </c>
    </row>
    <row r="2" spans="1:7" x14ac:dyDescent="0.25">
      <c r="A2" s="25" t="s">
        <v>3</v>
      </c>
      <c r="C2" s="14"/>
      <c r="D2" s="26"/>
      <c r="E2" s="31">
        <f>E1/5</f>
        <v>0</v>
      </c>
      <c r="F2" s="25" t="s">
        <v>11</v>
      </c>
    </row>
    <row r="3" spans="1:7" x14ac:dyDescent="0.25">
      <c r="A3" s="29" t="s">
        <v>2</v>
      </c>
      <c r="C3" s="14"/>
      <c r="D3" s="26"/>
      <c r="F3" s="26"/>
      <c r="G3" s="28"/>
    </row>
    <row r="4" spans="1:7" x14ac:dyDescent="0.25">
      <c r="A4" s="28" t="s">
        <v>34</v>
      </c>
      <c r="C4" s="14"/>
      <c r="D4" s="26"/>
      <c r="F4" s="26"/>
      <c r="G4" s="28"/>
    </row>
    <row r="5" spans="1:7" x14ac:dyDescent="0.25">
      <c r="A5" s="28"/>
      <c r="B5" s="27"/>
    </row>
    <row r="6" spans="1:7" ht="35.25" customHeight="1" x14ac:dyDescent="0.25">
      <c r="B6" s="32"/>
      <c r="C6" s="33" t="s">
        <v>56</v>
      </c>
      <c r="D6" s="34" t="s">
        <v>44</v>
      </c>
      <c r="E6" s="35" t="s">
        <v>45</v>
      </c>
      <c r="F6" s="36" t="s">
        <v>43</v>
      </c>
      <c r="G6" s="35" t="s">
        <v>46</v>
      </c>
    </row>
    <row r="7" spans="1:7" s="37" customFormat="1" ht="12.75" customHeight="1" x14ac:dyDescent="0.25">
      <c r="B7" s="39">
        <v>42339</v>
      </c>
      <c r="C7" s="4"/>
      <c r="D7" s="4"/>
      <c r="E7" s="5"/>
      <c r="F7" s="4"/>
      <c r="G7" s="6"/>
    </row>
    <row r="8" spans="1:7" s="37" customFormat="1" x14ac:dyDescent="0.25">
      <c r="B8" s="39">
        <f>B7+1</f>
        <v>42340</v>
      </c>
      <c r="C8" s="4"/>
      <c r="D8" s="4"/>
      <c r="E8" s="5"/>
      <c r="F8" s="4"/>
      <c r="G8" s="6"/>
    </row>
    <row r="9" spans="1:7" s="37" customFormat="1" x14ac:dyDescent="0.25">
      <c r="B9" s="39">
        <f t="shared" ref="B9:B37" si="0">B8+1</f>
        <v>42341</v>
      </c>
      <c r="C9" s="4"/>
      <c r="D9" s="4"/>
      <c r="E9" s="5"/>
      <c r="F9" s="4"/>
      <c r="G9" s="6"/>
    </row>
    <row r="10" spans="1:7" s="37" customFormat="1" x14ac:dyDescent="0.25">
      <c r="B10" s="39">
        <f t="shared" si="0"/>
        <v>42342</v>
      </c>
      <c r="C10" s="4"/>
      <c r="D10" s="4"/>
      <c r="E10" s="5"/>
      <c r="F10" s="4"/>
      <c r="G10" s="6"/>
    </row>
    <row r="11" spans="1:7" s="37" customFormat="1" x14ac:dyDescent="0.25">
      <c r="B11" s="38">
        <f t="shared" si="0"/>
        <v>42343</v>
      </c>
      <c r="C11" s="7"/>
      <c r="D11" s="7"/>
      <c r="E11" s="8"/>
      <c r="F11" s="7"/>
      <c r="G11" s="9"/>
    </row>
    <row r="12" spans="1:7" s="37" customFormat="1" x14ac:dyDescent="0.25">
      <c r="B12" s="38">
        <f t="shared" si="0"/>
        <v>42344</v>
      </c>
      <c r="C12" s="7"/>
      <c r="D12" s="7"/>
      <c r="E12" s="8"/>
      <c r="F12" s="7"/>
      <c r="G12" s="9"/>
    </row>
    <row r="13" spans="1:7" s="37" customFormat="1" x14ac:dyDescent="0.25">
      <c r="B13" s="39">
        <f t="shared" si="0"/>
        <v>42345</v>
      </c>
      <c r="C13" s="4"/>
      <c r="D13" s="4"/>
      <c r="E13" s="5"/>
      <c r="F13" s="4"/>
      <c r="G13" s="6"/>
    </row>
    <row r="14" spans="1:7" s="37" customFormat="1" x14ac:dyDescent="0.25">
      <c r="B14" s="39">
        <f t="shared" si="0"/>
        <v>42346</v>
      </c>
      <c r="C14" s="4"/>
      <c r="D14" s="4"/>
      <c r="E14" s="5"/>
      <c r="F14" s="4"/>
      <c r="G14" s="6"/>
    </row>
    <row r="15" spans="1:7" s="37" customFormat="1" x14ac:dyDescent="0.25">
      <c r="B15" s="39">
        <f t="shared" si="0"/>
        <v>42347</v>
      </c>
      <c r="C15" s="4"/>
      <c r="D15" s="4"/>
      <c r="E15" s="5"/>
      <c r="F15" s="4"/>
      <c r="G15" s="6"/>
    </row>
    <row r="16" spans="1:7" s="37" customFormat="1" x14ac:dyDescent="0.25">
      <c r="B16" s="39">
        <f t="shared" si="0"/>
        <v>42348</v>
      </c>
      <c r="C16" s="4"/>
      <c r="D16" s="4"/>
      <c r="E16" s="5"/>
      <c r="F16" s="4"/>
      <c r="G16" s="6"/>
    </row>
    <row r="17" spans="2:7" s="37" customFormat="1" x14ac:dyDescent="0.25">
      <c r="B17" s="39">
        <f t="shared" si="0"/>
        <v>42349</v>
      </c>
      <c r="C17" s="4"/>
      <c r="D17" s="4"/>
      <c r="E17" s="5"/>
      <c r="F17" s="4"/>
      <c r="G17" s="6"/>
    </row>
    <row r="18" spans="2:7" s="37" customFormat="1" x14ac:dyDescent="0.25">
      <c r="B18" s="38">
        <f t="shared" si="0"/>
        <v>42350</v>
      </c>
      <c r="C18" s="7"/>
      <c r="D18" s="7"/>
      <c r="E18" s="8"/>
      <c r="F18" s="7"/>
      <c r="G18" s="9"/>
    </row>
    <row r="19" spans="2:7" s="37" customFormat="1" x14ac:dyDescent="0.25">
      <c r="B19" s="38">
        <f t="shared" si="0"/>
        <v>42351</v>
      </c>
      <c r="C19" s="7"/>
      <c r="D19" s="7"/>
      <c r="E19" s="8"/>
      <c r="F19" s="7"/>
      <c r="G19" s="9"/>
    </row>
    <row r="20" spans="2:7" s="37" customFormat="1" x14ac:dyDescent="0.25">
      <c r="B20" s="39">
        <f t="shared" si="0"/>
        <v>42352</v>
      </c>
      <c r="C20" s="4"/>
      <c r="D20" s="4"/>
      <c r="E20" s="5"/>
      <c r="F20" s="4"/>
      <c r="G20" s="6"/>
    </row>
    <row r="21" spans="2:7" s="37" customFormat="1" x14ac:dyDescent="0.25">
      <c r="B21" s="39">
        <f t="shared" si="0"/>
        <v>42353</v>
      </c>
      <c r="C21" s="4"/>
      <c r="D21" s="4"/>
      <c r="E21" s="5"/>
      <c r="F21" s="4"/>
      <c r="G21" s="6"/>
    </row>
    <row r="22" spans="2:7" s="37" customFormat="1" x14ac:dyDescent="0.25">
      <c r="B22" s="39">
        <f t="shared" si="0"/>
        <v>42354</v>
      </c>
      <c r="C22" s="4"/>
      <c r="D22" s="4"/>
      <c r="E22" s="5"/>
      <c r="F22" s="4"/>
      <c r="G22" s="6"/>
    </row>
    <row r="23" spans="2:7" s="37" customFormat="1" x14ac:dyDescent="0.25">
      <c r="B23" s="39">
        <f t="shared" si="0"/>
        <v>42355</v>
      </c>
      <c r="C23" s="4"/>
      <c r="D23" s="4"/>
      <c r="E23" s="5"/>
      <c r="F23" s="4"/>
      <c r="G23" s="6"/>
    </row>
    <row r="24" spans="2:7" s="37" customFormat="1" x14ac:dyDescent="0.25">
      <c r="B24" s="39">
        <f t="shared" si="0"/>
        <v>42356</v>
      </c>
      <c r="C24" s="4"/>
      <c r="D24" s="4"/>
      <c r="E24" s="5"/>
      <c r="F24" s="4"/>
      <c r="G24" s="6"/>
    </row>
    <row r="25" spans="2:7" s="37" customFormat="1" x14ac:dyDescent="0.25">
      <c r="B25" s="38">
        <f t="shared" si="0"/>
        <v>42357</v>
      </c>
      <c r="C25" s="7"/>
      <c r="D25" s="7"/>
      <c r="E25" s="8"/>
      <c r="F25" s="7"/>
      <c r="G25" s="9"/>
    </row>
    <row r="26" spans="2:7" s="37" customFormat="1" x14ac:dyDescent="0.25">
      <c r="B26" s="38">
        <f t="shared" si="0"/>
        <v>42358</v>
      </c>
      <c r="C26" s="7"/>
      <c r="D26" s="7"/>
      <c r="E26" s="8"/>
      <c r="F26" s="7"/>
      <c r="G26" s="9"/>
    </row>
    <row r="27" spans="2:7" s="37" customFormat="1" x14ac:dyDescent="0.25">
      <c r="B27" s="39">
        <f t="shared" si="0"/>
        <v>42359</v>
      </c>
      <c r="C27" s="4"/>
      <c r="D27" s="4"/>
      <c r="E27" s="5"/>
      <c r="F27" s="4"/>
      <c r="G27" s="6"/>
    </row>
    <row r="28" spans="2:7" s="37" customFormat="1" x14ac:dyDescent="0.25">
      <c r="B28" s="39">
        <f t="shared" si="0"/>
        <v>42360</v>
      </c>
      <c r="C28" s="4"/>
      <c r="D28" s="4"/>
      <c r="E28" s="5"/>
      <c r="F28" s="4"/>
      <c r="G28" s="6"/>
    </row>
    <row r="29" spans="2:7" s="37" customFormat="1" x14ac:dyDescent="0.25">
      <c r="B29" s="39">
        <f t="shared" si="0"/>
        <v>42361</v>
      </c>
      <c r="C29" s="4"/>
      <c r="D29" s="4"/>
      <c r="E29" s="5"/>
      <c r="F29" s="4"/>
      <c r="G29" s="6"/>
    </row>
    <row r="30" spans="2:7" s="37" customFormat="1" x14ac:dyDescent="0.25">
      <c r="B30" s="39">
        <f t="shared" si="0"/>
        <v>42362</v>
      </c>
      <c r="C30" s="4"/>
      <c r="D30" s="4"/>
      <c r="E30" s="5"/>
      <c r="F30" s="4"/>
      <c r="G30" s="6"/>
    </row>
    <row r="31" spans="2:7" s="37" customFormat="1" x14ac:dyDescent="0.25">
      <c r="B31" s="38">
        <f t="shared" si="0"/>
        <v>42363</v>
      </c>
      <c r="C31" s="7" t="s">
        <v>19</v>
      </c>
      <c r="D31" s="7"/>
      <c r="E31" s="8"/>
      <c r="F31" s="7"/>
      <c r="G31" s="9"/>
    </row>
    <row r="32" spans="2:7" s="37" customFormat="1" x14ac:dyDescent="0.25">
      <c r="B32" s="38">
        <f t="shared" si="0"/>
        <v>42364</v>
      </c>
      <c r="C32" s="7"/>
      <c r="D32" s="7"/>
      <c r="E32" s="8"/>
      <c r="F32" s="7"/>
      <c r="G32" s="9"/>
    </row>
    <row r="33" spans="2:7" s="37" customFormat="1" x14ac:dyDescent="0.25">
      <c r="B33" s="38">
        <f t="shared" si="0"/>
        <v>42365</v>
      </c>
      <c r="C33" s="7"/>
      <c r="D33" s="7"/>
      <c r="E33" s="8"/>
      <c r="F33" s="7"/>
      <c r="G33" s="9"/>
    </row>
    <row r="34" spans="2:7" s="37" customFormat="1" x14ac:dyDescent="0.25">
      <c r="B34" s="39">
        <f t="shared" si="0"/>
        <v>42366</v>
      </c>
      <c r="C34" s="4"/>
      <c r="D34" s="4"/>
      <c r="E34" s="5"/>
      <c r="F34" s="4"/>
      <c r="G34" s="6"/>
    </row>
    <row r="35" spans="2:7" s="37" customFormat="1" x14ac:dyDescent="0.25">
      <c r="B35" s="39">
        <f t="shared" si="0"/>
        <v>42367</v>
      </c>
      <c r="C35" s="4"/>
      <c r="D35" s="4"/>
      <c r="E35" s="5"/>
      <c r="F35" s="4"/>
      <c r="G35" s="6"/>
    </row>
    <row r="36" spans="2:7" s="37" customFormat="1" x14ac:dyDescent="0.25">
      <c r="B36" s="39">
        <f t="shared" si="0"/>
        <v>42368</v>
      </c>
      <c r="C36" s="67"/>
      <c r="D36" s="4"/>
      <c r="E36" s="5"/>
      <c r="F36" s="4"/>
      <c r="G36" s="6"/>
    </row>
    <row r="37" spans="2:7" s="37" customFormat="1" ht="13.8" thickBot="1" x14ac:dyDescent="0.3">
      <c r="B37" s="41">
        <f t="shared" si="0"/>
        <v>42369</v>
      </c>
      <c r="C37" s="70"/>
      <c r="D37" s="71"/>
      <c r="E37" s="72"/>
      <c r="F37" s="70"/>
      <c r="G37" s="73"/>
    </row>
    <row r="38" spans="2:7" s="37" customFormat="1" x14ac:dyDescent="0.25">
      <c r="B38" s="41"/>
      <c r="C38" s="42"/>
      <c r="D38" s="43"/>
      <c r="E38" s="44">
        <f>SUM(E7:E37)</f>
        <v>0</v>
      </c>
      <c r="F38" s="45" t="s">
        <v>47</v>
      </c>
      <c r="G38" s="46"/>
    </row>
    <row r="39" spans="2:7" s="37" customFormat="1" x14ac:dyDescent="0.25">
      <c r="B39" s="47"/>
      <c r="C39" s="48" t="s">
        <v>58</v>
      </c>
      <c r="D39" s="49"/>
      <c r="E39" s="50">
        <f>E2*22</f>
        <v>0</v>
      </c>
      <c r="F39" s="51" t="s">
        <v>48</v>
      </c>
      <c r="G39" s="52"/>
    </row>
    <row r="40" spans="2:7" s="37" customFormat="1" x14ac:dyDescent="0.25">
      <c r="B40" s="47"/>
      <c r="C40" s="68"/>
      <c r="D40" s="53"/>
      <c r="E40" s="50">
        <f>IF(E38&gt;(22*E2),(E38-(22*E2)),0)</f>
        <v>0</v>
      </c>
      <c r="F40" s="51" t="s">
        <v>57</v>
      </c>
      <c r="G40" s="54"/>
    </row>
    <row r="41" spans="2:7" s="37" customFormat="1" x14ac:dyDescent="0.25">
      <c r="B41" s="47"/>
      <c r="C41" s="68"/>
      <c r="D41" s="49"/>
      <c r="E41" s="15"/>
      <c r="F41" s="51" t="s">
        <v>52</v>
      </c>
      <c r="G41" s="54"/>
    </row>
    <row r="42" spans="2:7" s="37" customFormat="1" x14ac:dyDescent="0.25">
      <c r="B42" s="47"/>
      <c r="C42" s="68"/>
      <c r="D42" s="49"/>
      <c r="E42" s="55" t="str">
        <f>IF(E38&gt;(22*E2),(E38*E41), "nvt")</f>
        <v>nvt</v>
      </c>
      <c r="F42" s="56" t="s">
        <v>54</v>
      </c>
      <c r="G42" s="54"/>
    </row>
    <row r="43" spans="2:7" s="37" customFormat="1" ht="13.8" thickBot="1" x14ac:dyDescent="0.3">
      <c r="B43" s="47"/>
      <c r="C43" s="68"/>
      <c r="D43" s="49"/>
      <c r="E43" s="57">
        <f>IF(E38&gt;(22*E2),(E39*E41), (E38*E41))</f>
        <v>0</v>
      </c>
      <c r="F43" s="58" t="s">
        <v>53</v>
      </c>
      <c r="G43" s="59"/>
    </row>
    <row r="44" spans="2:7" s="37" customFormat="1" x14ac:dyDescent="0.25">
      <c r="B44" s="47"/>
      <c r="C44" s="68"/>
      <c r="D44" s="49"/>
      <c r="E44" s="60">
        <f>SUM(G7:G37)</f>
        <v>0</v>
      </c>
      <c r="F44" s="61" t="s">
        <v>50</v>
      </c>
      <c r="G44" s="62"/>
    </row>
    <row r="45" spans="2:7" s="37" customFormat="1" x14ac:dyDescent="0.25">
      <c r="B45" s="47"/>
      <c r="C45" s="68"/>
      <c r="D45" s="49"/>
      <c r="E45" s="16"/>
      <c r="F45" s="51" t="s">
        <v>51</v>
      </c>
      <c r="G45" s="54"/>
    </row>
    <row r="46" spans="2:7" s="37" customFormat="1" ht="14.4" customHeight="1" thickBot="1" x14ac:dyDescent="0.3">
      <c r="B46" s="63"/>
      <c r="C46" s="69"/>
      <c r="D46" s="64"/>
      <c r="E46" s="65">
        <f>E44*E45</f>
        <v>0</v>
      </c>
      <c r="F46" s="58" t="s">
        <v>55</v>
      </c>
      <c r="G46" s="59"/>
    </row>
    <row r="48" spans="2:7" x14ac:dyDescent="0.25">
      <c r="B48" s="29" t="s">
        <v>0</v>
      </c>
      <c r="E48" s="29" t="s">
        <v>12</v>
      </c>
      <c r="G48" s="30"/>
    </row>
  </sheetData>
  <sheetProtection algorithmName="SHA-512" hashValue="DzHHBcrYttrHGn7V28nTUzPcZs+xDCQjSmkSinpRB3lSzWVsuTrO6K33ReQ7SSuzAfWLFNxvVDM2s8RgFL4GLQ==" saltValue="GMdN/PK84QUmVisTiBoBW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E2" sqref="E2"/>
    </sheetView>
  </sheetViews>
  <sheetFormatPr defaultRowHeight="13.2" x14ac:dyDescent="0.25"/>
  <cols>
    <col min="1" max="1" width="19.109375" style="2" customWidth="1"/>
    <col min="2" max="2" width="21.33203125" style="2" customWidth="1"/>
    <col min="3" max="3" width="7.6640625" style="2" customWidth="1"/>
    <col min="4" max="4" width="13.77734375" style="2" customWidth="1"/>
    <col min="5" max="5" width="10.21875" style="20" customWidth="1"/>
    <col min="6" max="6" width="12.33203125" style="2" bestFit="1" customWidth="1"/>
    <col min="7" max="16384" width="8.88671875" style="2"/>
  </cols>
  <sheetData>
    <row r="1" spans="1:7" ht="129.6" customHeight="1" x14ac:dyDescent="0.25">
      <c r="A1" s="17" t="s">
        <v>42</v>
      </c>
      <c r="B1" s="17" t="s">
        <v>36</v>
      </c>
      <c r="C1" s="17" t="s">
        <v>37</v>
      </c>
      <c r="D1" s="17" t="s">
        <v>38</v>
      </c>
      <c r="E1" s="18" t="s">
        <v>41</v>
      </c>
      <c r="F1" s="17" t="s">
        <v>39</v>
      </c>
      <c r="G1" s="17" t="s">
        <v>40</v>
      </c>
    </row>
    <row r="2" spans="1:7" x14ac:dyDescent="0.25">
      <c r="A2" s="75"/>
      <c r="B2" s="75"/>
      <c r="C2" s="75"/>
      <c r="D2" s="76"/>
      <c r="E2" s="77"/>
      <c r="F2" s="19" t="e">
        <f>D2*1/E2</f>
        <v>#DIV/0!</v>
      </c>
      <c r="G2" s="19" t="e">
        <f>F2*0.012</f>
        <v>#DIV/0!</v>
      </c>
    </row>
    <row r="3" spans="1:7" x14ac:dyDescent="0.25">
      <c r="A3" s="75"/>
      <c r="B3" s="75"/>
      <c r="C3" s="75"/>
      <c r="D3" s="76"/>
      <c r="E3" s="77"/>
      <c r="F3" s="19" t="e">
        <f t="shared" ref="F3:F19" si="0">D3*1/E3</f>
        <v>#DIV/0!</v>
      </c>
      <c r="G3" s="19" t="e">
        <f t="shared" ref="G3:G20" si="1">F3*0.012</f>
        <v>#DIV/0!</v>
      </c>
    </row>
    <row r="4" spans="1:7" x14ac:dyDescent="0.25">
      <c r="A4" s="75"/>
      <c r="B4" s="75"/>
      <c r="C4" s="75"/>
      <c r="D4" s="76"/>
      <c r="E4" s="77"/>
      <c r="F4" s="19" t="e">
        <f t="shared" si="0"/>
        <v>#DIV/0!</v>
      </c>
      <c r="G4" s="19" t="e">
        <f t="shared" si="1"/>
        <v>#DIV/0!</v>
      </c>
    </row>
    <row r="5" spans="1:7" x14ac:dyDescent="0.25">
      <c r="A5" s="75"/>
      <c r="B5" s="75"/>
      <c r="C5" s="75"/>
      <c r="D5" s="76"/>
      <c r="E5" s="77"/>
      <c r="F5" s="19" t="e">
        <f t="shared" si="0"/>
        <v>#DIV/0!</v>
      </c>
      <c r="G5" s="19" t="e">
        <f t="shared" si="1"/>
        <v>#DIV/0!</v>
      </c>
    </row>
    <row r="6" spans="1:7" x14ac:dyDescent="0.25">
      <c r="A6" s="75"/>
      <c r="B6" s="75"/>
      <c r="C6" s="75"/>
      <c r="D6" s="76"/>
      <c r="E6" s="77"/>
      <c r="F6" s="19" t="e">
        <f t="shared" si="0"/>
        <v>#DIV/0!</v>
      </c>
      <c r="G6" s="19" t="e">
        <f t="shared" si="1"/>
        <v>#DIV/0!</v>
      </c>
    </row>
    <row r="7" spans="1:7" x14ac:dyDescent="0.25">
      <c r="A7" s="75"/>
      <c r="B7" s="75"/>
      <c r="C7" s="75"/>
      <c r="D7" s="76"/>
      <c r="E7" s="77"/>
      <c r="F7" s="19" t="e">
        <f t="shared" si="0"/>
        <v>#DIV/0!</v>
      </c>
      <c r="G7" s="19" t="e">
        <f t="shared" si="1"/>
        <v>#DIV/0!</v>
      </c>
    </row>
    <row r="8" spans="1:7" x14ac:dyDescent="0.25">
      <c r="A8" s="75"/>
      <c r="B8" s="75"/>
      <c r="C8" s="75"/>
      <c r="D8" s="76"/>
      <c r="E8" s="77"/>
      <c r="F8" s="19" t="e">
        <f t="shared" si="0"/>
        <v>#DIV/0!</v>
      </c>
      <c r="G8" s="19" t="e">
        <f t="shared" si="1"/>
        <v>#DIV/0!</v>
      </c>
    </row>
    <row r="9" spans="1:7" x14ac:dyDescent="0.25">
      <c r="A9" s="75"/>
      <c r="B9" s="75"/>
      <c r="C9" s="75"/>
      <c r="D9" s="76"/>
      <c r="E9" s="77"/>
      <c r="F9" s="19" t="e">
        <f t="shared" si="0"/>
        <v>#DIV/0!</v>
      </c>
      <c r="G9" s="19" t="e">
        <f t="shared" si="1"/>
        <v>#DIV/0!</v>
      </c>
    </row>
    <row r="10" spans="1:7" x14ac:dyDescent="0.25">
      <c r="A10" s="75"/>
      <c r="B10" s="75"/>
      <c r="C10" s="75"/>
      <c r="D10" s="76"/>
      <c r="E10" s="77"/>
      <c r="F10" s="19" t="e">
        <f t="shared" si="0"/>
        <v>#DIV/0!</v>
      </c>
      <c r="G10" s="19" t="e">
        <f t="shared" si="1"/>
        <v>#DIV/0!</v>
      </c>
    </row>
    <row r="11" spans="1:7" x14ac:dyDescent="0.25">
      <c r="A11" s="75"/>
      <c r="B11" s="75"/>
      <c r="C11" s="75"/>
      <c r="D11" s="76"/>
      <c r="E11" s="77"/>
      <c r="F11" s="19" t="e">
        <f t="shared" si="0"/>
        <v>#DIV/0!</v>
      </c>
      <c r="G11" s="19" t="e">
        <f t="shared" si="1"/>
        <v>#DIV/0!</v>
      </c>
    </row>
    <row r="12" spans="1:7" x14ac:dyDescent="0.25">
      <c r="A12" s="75"/>
      <c r="B12" s="75"/>
      <c r="C12" s="75"/>
      <c r="D12" s="76"/>
      <c r="E12" s="77"/>
      <c r="F12" s="19" t="e">
        <f t="shared" si="0"/>
        <v>#DIV/0!</v>
      </c>
      <c r="G12" s="19" t="e">
        <f t="shared" si="1"/>
        <v>#DIV/0!</v>
      </c>
    </row>
    <row r="13" spans="1:7" x14ac:dyDescent="0.25">
      <c r="A13" s="75"/>
      <c r="B13" s="75"/>
      <c r="C13" s="75"/>
      <c r="D13" s="76"/>
      <c r="E13" s="77"/>
      <c r="F13" s="19" t="e">
        <f t="shared" si="0"/>
        <v>#DIV/0!</v>
      </c>
      <c r="G13" s="19" t="e">
        <f t="shared" si="1"/>
        <v>#DIV/0!</v>
      </c>
    </row>
    <row r="14" spans="1:7" x14ac:dyDescent="0.25">
      <c r="A14" s="75"/>
      <c r="B14" s="75"/>
      <c r="C14" s="75"/>
      <c r="D14" s="76"/>
      <c r="E14" s="77"/>
      <c r="F14" s="19" t="e">
        <f t="shared" si="0"/>
        <v>#DIV/0!</v>
      </c>
      <c r="G14" s="19" t="e">
        <f t="shared" si="1"/>
        <v>#DIV/0!</v>
      </c>
    </row>
    <row r="15" spans="1:7" x14ac:dyDescent="0.25">
      <c r="A15" s="75"/>
      <c r="B15" s="75"/>
      <c r="C15" s="75"/>
      <c r="D15" s="76"/>
      <c r="E15" s="77"/>
      <c r="F15" s="19" t="e">
        <f t="shared" si="0"/>
        <v>#DIV/0!</v>
      </c>
      <c r="G15" s="19" t="e">
        <f t="shared" si="1"/>
        <v>#DIV/0!</v>
      </c>
    </row>
    <row r="16" spans="1:7" x14ac:dyDescent="0.25">
      <c r="A16" s="75"/>
      <c r="B16" s="75"/>
      <c r="C16" s="75"/>
      <c r="D16" s="76"/>
      <c r="E16" s="77"/>
      <c r="F16" s="19" t="e">
        <f t="shared" si="0"/>
        <v>#DIV/0!</v>
      </c>
      <c r="G16" s="19" t="e">
        <f t="shared" si="1"/>
        <v>#DIV/0!</v>
      </c>
    </row>
    <row r="17" spans="1:7" x14ac:dyDescent="0.25">
      <c r="A17" s="75"/>
      <c r="B17" s="75"/>
      <c r="C17" s="75"/>
      <c r="D17" s="76"/>
      <c r="E17" s="77"/>
      <c r="F17" s="19" t="e">
        <f t="shared" si="0"/>
        <v>#DIV/0!</v>
      </c>
      <c r="G17" s="19" t="e">
        <f t="shared" si="1"/>
        <v>#DIV/0!</v>
      </c>
    </row>
    <row r="18" spans="1:7" x14ac:dyDescent="0.25">
      <c r="A18" s="75"/>
      <c r="B18" s="75"/>
      <c r="C18" s="75"/>
      <c r="D18" s="76"/>
      <c r="E18" s="77"/>
      <c r="F18" s="19" t="e">
        <f t="shared" si="0"/>
        <v>#DIV/0!</v>
      </c>
      <c r="G18" s="19" t="e">
        <f t="shared" si="1"/>
        <v>#DIV/0!</v>
      </c>
    </row>
    <row r="19" spans="1:7" x14ac:dyDescent="0.25">
      <c r="A19" s="75"/>
      <c r="B19" s="75"/>
      <c r="C19" s="75"/>
      <c r="D19" s="76"/>
      <c r="E19" s="77"/>
      <c r="F19" s="19" t="e">
        <f t="shared" si="0"/>
        <v>#DIV/0!</v>
      </c>
      <c r="G19" s="19" t="e">
        <f t="shared" si="1"/>
        <v>#DIV/0!</v>
      </c>
    </row>
    <row r="20" spans="1:7" x14ac:dyDescent="0.25">
      <c r="A20" s="75"/>
      <c r="B20" s="78"/>
      <c r="C20" s="75"/>
      <c r="D20" s="76"/>
      <c r="E20" s="77"/>
      <c r="F20" s="19" t="e">
        <f t="shared" ref="F20" si="2">D20*1/E20</f>
        <v>#DIV/0!</v>
      </c>
      <c r="G20" s="19" t="e">
        <f t="shared" si="1"/>
        <v>#DIV/0!</v>
      </c>
    </row>
  </sheetData>
  <sheetProtection algorithmName="SHA-512" hashValue="GYrs4yd4to/tp+QbtafH2rwZJjCriAaEyXvjuRlQujUViZWjLGOIQTP70bCwIuUxW8Ijg70zyE0qRX10pR9Rjg==" saltValue="08heATkkxCtMveOrMCEx9w==" spinCount="100000" sheet="1" objects="1" scenario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opLeftCell="A28" workbookViewId="0">
      <selection activeCell="G48" sqref="G48"/>
    </sheetView>
  </sheetViews>
  <sheetFormatPr defaultRowHeight="13.2" x14ac:dyDescent="0.25"/>
  <cols>
    <col min="1" max="1" width="6.33203125" style="2" customWidth="1"/>
    <col min="2" max="16384" width="8.88671875" style="2"/>
  </cols>
  <sheetData>
    <row r="1" spans="1:2" x14ac:dyDescent="0.25">
      <c r="A1" s="21" t="s">
        <v>5</v>
      </c>
    </row>
    <row r="2" spans="1:2" x14ac:dyDescent="0.25">
      <c r="A2" s="21"/>
    </row>
    <row r="3" spans="1:2" x14ac:dyDescent="0.25">
      <c r="A3" s="2" t="s">
        <v>21</v>
      </c>
    </row>
    <row r="4" spans="1:2" x14ac:dyDescent="0.25">
      <c r="A4" s="2" t="s">
        <v>32</v>
      </c>
    </row>
    <row r="6" spans="1:2" x14ac:dyDescent="0.25">
      <c r="A6" s="2" t="s">
        <v>6</v>
      </c>
      <c r="B6" s="2" t="s">
        <v>30</v>
      </c>
    </row>
    <row r="8" spans="1:2" x14ac:dyDescent="0.25">
      <c r="A8" s="2" t="s">
        <v>7</v>
      </c>
      <c r="B8" s="2" t="s">
        <v>20</v>
      </c>
    </row>
    <row r="10" spans="1:2" x14ac:dyDescent="0.25">
      <c r="B10" s="2" t="s">
        <v>23</v>
      </c>
    </row>
    <row r="11" spans="1:2" x14ac:dyDescent="0.25">
      <c r="B11" s="2" t="s">
        <v>59</v>
      </c>
    </row>
    <row r="12" spans="1:2" x14ac:dyDescent="0.25">
      <c r="B12" s="2" t="s">
        <v>60</v>
      </c>
    </row>
    <row r="13" spans="1:2" x14ac:dyDescent="0.25">
      <c r="B13" s="2" t="s">
        <v>61</v>
      </c>
    </row>
    <row r="14" spans="1:2" x14ac:dyDescent="0.25">
      <c r="B14" s="2" t="s">
        <v>22</v>
      </c>
    </row>
    <row r="15" spans="1:2" x14ac:dyDescent="0.25">
      <c r="B15" s="2" t="s">
        <v>62</v>
      </c>
    </row>
    <row r="17" spans="1:2" x14ac:dyDescent="0.25">
      <c r="A17" s="2" t="s">
        <v>8</v>
      </c>
      <c r="B17" s="2" t="s">
        <v>69</v>
      </c>
    </row>
    <row r="18" spans="1:2" x14ac:dyDescent="0.25">
      <c r="B18" s="2" t="s">
        <v>31</v>
      </c>
    </row>
    <row r="20" spans="1:2" x14ac:dyDescent="0.25">
      <c r="A20" s="2" t="s">
        <v>9</v>
      </c>
      <c r="B20" s="2" t="s">
        <v>25</v>
      </c>
    </row>
    <row r="21" spans="1:2" x14ac:dyDescent="0.25">
      <c r="B21" s="2" t="s">
        <v>35</v>
      </c>
    </row>
    <row r="23" spans="1:2" x14ac:dyDescent="0.25">
      <c r="B23" s="2" t="s">
        <v>70</v>
      </c>
    </row>
    <row r="25" spans="1:2" x14ac:dyDescent="0.25">
      <c r="B25" s="3" t="s">
        <v>73</v>
      </c>
    </row>
    <row r="26" spans="1:2" x14ac:dyDescent="0.25">
      <c r="B26" s="3"/>
    </row>
    <row r="27" spans="1:2" x14ac:dyDescent="0.25">
      <c r="B27" s="2" t="s">
        <v>74</v>
      </c>
    </row>
    <row r="28" spans="1:2" x14ac:dyDescent="0.25">
      <c r="B28" s="2" t="s">
        <v>75</v>
      </c>
    </row>
    <row r="30" spans="1:2" x14ac:dyDescent="0.25">
      <c r="B30" s="2" t="s">
        <v>76</v>
      </c>
    </row>
    <row r="32" spans="1:2" x14ac:dyDescent="0.25">
      <c r="B32" s="2" t="s">
        <v>33</v>
      </c>
    </row>
    <row r="34" spans="1:6" x14ac:dyDescent="0.25">
      <c r="A34" s="2" t="s">
        <v>10</v>
      </c>
      <c r="B34" s="2" t="s">
        <v>71</v>
      </c>
    </row>
    <row r="35" spans="1:6" x14ac:dyDescent="0.25">
      <c r="B35" s="2" t="s">
        <v>26</v>
      </c>
    </row>
    <row r="37" spans="1:6" x14ac:dyDescent="0.25">
      <c r="B37" s="22" t="s">
        <v>49</v>
      </c>
      <c r="C37" s="23"/>
      <c r="D37" s="23">
        <v>0.3412</v>
      </c>
      <c r="E37" s="23" t="s">
        <v>24</v>
      </c>
      <c r="F37" s="24"/>
    </row>
    <row r="39" spans="1:6" x14ac:dyDescent="0.25">
      <c r="B39" s="2" t="s">
        <v>77</v>
      </c>
    </row>
    <row r="41" spans="1:6" x14ac:dyDescent="0.25">
      <c r="A41" s="2" t="s">
        <v>67</v>
      </c>
      <c r="B41" s="2" t="s">
        <v>72</v>
      </c>
    </row>
    <row r="43" spans="1:6" x14ac:dyDescent="0.25">
      <c r="A43" s="2" t="s">
        <v>27</v>
      </c>
      <c r="B43" s="2" t="s">
        <v>68</v>
      </c>
    </row>
    <row r="44" spans="1:6" x14ac:dyDescent="0.25">
      <c r="A44" s="1"/>
    </row>
    <row r="45" spans="1:6" x14ac:dyDescent="0.25">
      <c r="A45" s="1"/>
    </row>
    <row r="46" spans="1:6" x14ac:dyDescent="0.25">
      <c r="A46" s="1"/>
    </row>
    <row r="47" spans="1:6" x14ac:dyDescent="0.25">
      <c r="A47" s="1"/>
    </row>
    <row r="48" spans="1: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</sheetData>
  <phoneticPr fontId="2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16" workbookViewId="0">
      <selection activeCell="E44" sqref="E44"/>
    </sheetView>
  </sheetViews>
  <sheetFormatPr defaultRowHeight="13.2" x14ac:dyDescent="0.25"/>
  <cols>
    <col min="1" max="1" width="7.88671875" style="27" customWidth="1"/>
    <col min="2" max="2" width="15.33203125" style="30" customWidth="1"/>
    <col min="3" max="3" width="70.77734375" style="27" customWidth="1"/>
    <col min="4" max="4" width="15.33203125" style="27" customWidth="1"/>
    <col min="5" max="5" width="12.33203125" style="27" customWidth="1"/>
    <col min="6" max="6" width="46.88671875" style="27" customWidth="1"/>
    <col min="7" max="7" width="11.6640625" style="27" customWidth="1"/>
    <col min="8" max="16384" width="8.88671875" style="27"/>
  </cols>
  <sheetData>
    <row r="1" spans="1:7" x14ac:dyDescent="0.25">
      <c r="A1" s="29" t="s">
        <v>1</v>
      </c>
      <c r="C1" s="14"/>
      <c r="D1" s="25" t="s">
        <v>29</v>
      </c>
      <c r="E1" s="66"/>
      <c r="F1" s="28" t="s">
        <v>28</v>
      </c>
    </row>
    <row r="2" spans="1:7" x14ac:dyDescent="0.25">
      <c r="A2" s="25" t="s">
        <v>3</v>
      </c>
      <c r="C2" s="14"/>
      <c r="D2" s="26"/>
      <c r="E2" s="31">
        <f>E1/5</f>
        <v>0</v>
      </c>
      <c r="F2" s="25" t="s">
        <v>11</v>
      </c>
    </row>
    <row r="3" spans="1:7" x14ac:dyDescent="0.25">
      <c r="A3" s="29" t="s">
        <v>2</v>
      </c>
      <c r="C3" s="14"/>
      <c r="D3" s="26"/>
      <c r="F3" s="26"/>
      <c r="G3" s="28"/>
    </row>
    <row r="4" spans="1:7" x14ac:dyDescent="0.25">
      <c r="A4" s="28" t="s">
        <v>34</v>
      </c>
      <c r="C4" s="14"/>
      <c r="D4" s="26"/>
      <c r="F4" s="26"/>
      <c r="G4" s="28"/>
    </row>
    <row r="5" spans="1:7" x14ac:dyDescent="0.25">
      <c r="A5" s="28"/>
      <c r="B5" s="27"/>
    </row>
    <row r="6" spans="1:7" ht="35.25" customHeight="1" x14ac:dyDescent="0.25">
      <c r="B6" s="32"/>
      <c r="C6" s="33" t="s">
        <v>56</v>
      </c>
      <c r="D6" s="34" t="s">
        <v>44</v>
      </c>
      <c r="E6" s="35" t="s">
        <v>45</v>
      </c>
      <c r="F6" s="36" t="s">
        <v>43</v>
      </c>
      <c r="G6" s="35" t="s">
        <v>46</v>
      </c>
    </row>
    <row r="7" spans="1:7" s="37" customFormat="1" ht="12.75" customHeight="1" x14ac:dyDescent="0.25">
      <c r="B7" s="38">
        <v>42036</v>
      </c>
      <c r="C7" s="7"/>
      <c r="D7" s="7"/>
      <c r="E7" s="8"/>
      <c r="F7" s="7"/>
      <c r="G7" s="9"/>
    </row>
    <row r="8" spans="1:7" s="37" customFormat="1" x14ac:dyDescent="0.25">
      <c r="B8" s="39">
        <f>B7+1</f>
        <v>42037</v>
      </c>
      <c r="C8" s="4"/>
      <c r="D8" s="4"/>
      <c r="E8" s="5"/>
      <c r="F8" s="4"/>
      <c r="G8" s="6"/>
    </row>
    <row r="9" spans="1:7" s="37" customFormat="1" x14ac:dyDescent="0.25">
      <c r="B9" s="39">
        <f t="shared" ref="B9:B34" si="0">B8+1</f>
        <v>42038</v>
      </c>
      <c r="C9" s="4"/>
      <c r="D9" s="4"/>
      <c r="E9" s="5"/>
      <c r="F9" s="4"/>
      <c r="G9" s="6"/>
    </row>
    <row r="10" spans="1:7" s="37" customFormat="1" x14ac:dyDescent="0.25">
      <c r="B10" s="39">
        <f t="shared" si="0"/>
        <v>42039</v>
      </c>
      <c r="C10" s="4"/>
      <c r="D10" s="4"/>
      <c r="E10" s="5"/>
      <c r="F10" s="4"/>
      <c r="G10" s="6"/>
    </row>
    <row r="11" spans="1:7" s="37" customFormat="1" x14ac:dyDescent="0.25">
      <c r="B11" s="39">
        <f t="shared" si="0"/>
        <v>42040</v>
      </c>
      <c r="C11" s="4"/>
      <c r="D11" s="4"/>
      <c r="E11" s="5"/>
      <c r="F11" s="4"/>
      <c r="G11" s="6"/>
    </row>
    <row r="12" spans="1:7" s="37" customFormat="1" x14ac:dyDescent="0.25">
      <c r="B12" s="39">
        <f t="shared" si="0"/>
        <v>42041</v>
      </c>
      <c r="C12" s="4"/>
      <c r="D12" s="4"/>
      <c r="E12" s="5"/>
      <c r="F12" s="4"/>
      <c r="G12" s="6"/>
    </row>
    <row r="13" spans="1:7" s="37" customFormat="1" x14ac:dyDescent="0.25">
      <c r="B13" s="38">
        <f t="shared" si="0"/>
        <v>42042</v>
      </c>
      <c r="C13" s="7"/>
      <c r="D13" s="7"/>
      <c r="E13" s="8"/>
      <c r="F13" s="7"/>
      <c r="G13" s="9"/>
    </row>
    <row r="14" spans="1:7" s="37" customFormat="1" x14ac:dyDescent="0.25">
      <c r="B14" s="38">
        <f t="shared" si="0"/>
        <v>42043</v>
      </c>
      <c r="C14" s="7"/>
      <c r="D14" s="7"/>
      <c r="E14" s="8"/>
      <c r="F14" s="7"/>
      <c r="G14" s="9"/>
    </row>
    <row r="15" spans="1:7" s="37" customFormat="1" x14ac:dyDescent="0.25">
      <c r="B15" s="39">
        <f t="shared" si="0"/>
        <v>42044</v>
      </c>
      <c r="C15" s="4"/>
      <c r="D15" s="4"/>
      <c r="E15" s="5"/>
      <c r="F15" s="4"/>
      <c r="G15" s="6"/>
    </row>
    <row r="16" spans="1:7" s="37" customFormat="1" x14ac:dyDescent="0.25">
      <c r="B16" s="39">
        <f t="shared" si="0"/>
        <v>42045</v>
      </c>
      <c r="C16" s="4"/>
      <c r="D16" s="4"/>
      <c r="E16" s="5"/>
      <c r="F16" s="4"/>
      <c r="G16" s="6"/>
    </row>
    <row r="17" spans="2:7" s="37" customFormat="1" x14ac:dyDescent="0.25">
      <c r="B17" s="39">
        <f t="shared" si="0"/>
        <v>42046</v>
      </c>
      <c r="C17" s="4"/>
      <c r="D17" s="4"/>
      <c r="E17" s="5"/>
      <c r="F17" s="4"/>
      <c r="G17" s="6"/>
    </row>
    <row r="18" spans="2:7" s="37" customFormat="1" x14ac:dyDescent="0.25">
      <c r="B18" s="39">
        <f t="shared" si="0"/>
        <v>42047</v>
      </c>
      <c r="C18" s="4"/>
      <c r="D18" s="4"/>
      <c r="E18" s="5"/>
      <c r="F18" s="4"/>
      <c r="G18" s="6"/>
    </row>
    <row r="19" spans="2:7" s="37" customFormat="1" x14ac:dyDescent="0.25">
      <c r="B19" s="39">
        <f t="shared" si="0"/>
        <v>42048</v>
      </c>
      <c r="C19" s="4"/>
      <c r="D19" s="4"/>
      <c r="E19" s="5"/>
      <c r="F19" s="4"/>
      <c r="G19" s="6"/>
    </row>
    <row r="20" spans="2:7" s="37" customFormat="1" x14ac:dyDescent="0.25">
      <c r="B20" s="38">
        <f t="shared" si="0"/>
        <v>42049</v>
      </c>
      <c r="C20" s="7"/>
      <c r="D20" s="7"/>
      <c r="E20" s="8"/>
      <c r="F20" s="7"/>
      <c r="G20" s="9"/>
    </row>
    <row r="21" spans="2:7" s="37" customFormat="1" x14ac:dyDescent="0.25">
      <c r="B21" s="38">
        <f t="shared" si="0"/>
        <v>42050</v>
      </c>
      <c r="C21" s="7"/>
      <c r="D21" s="7"/>
      <c r="E21" s="8"/>
      <c r="F21" s="7"/>
      <c r="G21" s="9"/>
    </row>
    <row r="22" spans="2:7" s="37" customFormat="1" x14ac:dyDescent="0.25">
      <c r="B22" s="39">
        <f t="shared" si="0"/>
        <v>42051</v>
      </c>
      <c r="C22" s="4"/>
      <c r="D22" s="4"/>
      <c r="E22" s="5"/>
      <c r="F22" s="4"/>
      <c r="G22" s="6"/>
    </row>
    <row r="23" spans="2:7" s="37" customFormat="1" x14ac:dyDescent="0.25">
      <c r="B23" s="39">
        <f t="shared" si="0"/>
        <v>42052</v>
      </c>
      <c r="C23" s="4"/>
      <c r="D23" s="4"/>
      <c r="E23" s="5"/>
      <c r="F23" s="4"/>
      <c r="G23" s="6"/>
    </row>
    <row r="24" spans="2:7" s="37" customFormat="1" x14ac:dyDescent="0.25">
      <c r="B24" s="39">
        <f t="shared" si="0"/>
        <v>42053</v>
      </c>
      <c r="C24" s="4"/>
      <c r="D24" s="4"/>
      <c r="E24" s="5"/>
      <c r="F24" s="4"/>
      <c r="G24" s="6"/>
    </row>
    <row r="25" spans="2:7" s="37" customFormat="1" x14ac:dyDescent="0.25">
      <c r="B25" s="39">
        <f t="shared" si="0"/>
        <v>42054</v>
      </c>
      <c r="C25" s="4"/>
      <c r="D25" s="4"/>
      <c r="E25" s="5"/>
      <c r="F25" s="4"/>
      <c r="G25" s="6"/>
    </row>
    <row r="26" spans="2:7" s="37" customFormat="1" x14ac:dyDescent="0.25">
      <c r="B26" s="39">
        <f t="shared" si="0"/>
        <v>42055</v>
      </c>
      <c r="C26" s="4"/>
      <c r="D26" s="4"/>
      <c r="E26" s="5"/>
      <c r="F26" s="4"/>
      <c r="G26" s="6"/>
    </row>
    <row r="27" spans="2:7" s="37" customFormat="1" x14ac:dyDescent="0.25">
      <c r="B27" s="38">
        <f>B26+1</f>
        <v>42056</v>
      </c>
      <c r="C27" s="7"/>
      <c r="D27" s="7"/>
      <c r="E27" s="8"/>
      <c r="F27" s="7"/>
      <c r="G27" s="9"/>
    </row>
    <row r="28" spans="2:7" s="37" customFormat="1" x14ac:dyDescent="0.25">
      <c r="B28" s="38">
        <f t="shared" si="0"/>
        <v>42057</v>
      </c>
      <c r="C28" s="7"/>
      <c r="D28" s="7"/>
      <c r="E28" s="8"/>
      <c r="F28" s="7"/>
      <c r="G28" s="9"/>
    </row>
    <row r="29" spans="2:7" s="37" customFormat="1" x14ac:dyDescent="0.25">
      <c r="B29" s="39">
        <f t="shared" si="0"/>
        <v>42058</v>
      </c>
      <c r="C29" s="4"/>
      <c r="D29" s="4"/>
      <c r="E29" s="5"/>
      <c r="F29" s="4"/>
      <c r="G29" s="6"/>
    </row>
    <row r="30" spans="2:7" s="37" customFormat="1" x14ac:dyDescent="0.25">
      <c r="B30" s="39">
        <f t="shared" si="0"/>
        <v>42059</v>
      </c>
      <c r="C30" s="4"/>
      <c r="D30" s="4"/>
      <c r="E30" s="5"/>
      <c r="F30" s="4"/>
      <c r="G30" s="6"/>
    </row>
    <row r="31" spans="2:7" s="37" customFormat="1" x14ac:dyDescent="0.25">
      <c r="B31" s="39">
        <f t="shared" si="0"/>
        <v>42060</v>
      </c>
      <c r="C31" s="4"/>
      <c r="D31" s="4"/>
      <c r="E31" s="5"/>
      <c r="F31" s="4"/>
      <c r="G31" s="6"/>
    </row>
    <row r="32" spans="2:7" s="37" customFormat="1" x14ac:dyDescent="0.25">
      <c r="B32" s="39">
        <f t="shared" si="0"/>
        <v>42061</v>
      </c>
      <c r="C32" s="4"/>
      <c r="D32" s="4"/>
      <c r="E32" s="5"/>
      <c r="F32" s="4"/>
      <c r="G32" s="6"/>
    </row>
    <row r="33" spans="2:7" s="37" customFormat="1" x14ac:dyDescent="0.25">
      <c r="B33" s="39">
        <f t="shared" si="0"/>
        <v>42062</v>
      </c>
      <c r="C33" s="4"/>
      <c r="D33" s="4"/>
      <c r="E33" s="5"/>
      <c r="F33" s="4"/>
      <c r="G33" s="6"/>
    </row>
    <row r="34" spans="2:7" s="37" customFormat="1" ht="13.8" thickBot="1" x14ac:dyDescent="0.3">
      <c r="B34" s="38">
        <f t="shared" si="0"/>
        <v>42063</v>
      </c>
      <c r="C34" s="7"/>
      <c r="D34" s="7"/>
      <c r="E34" s="8"/>
      <c r="F34" s="7"/>
      <c r="G34" s="9"/>
    </row>
    <row r="35" spans="2:7" s="37" customFormat="1" x14ac:dyDescent="0.25">
      <c r="B35" s="41"/>
      <c r="C35" s="42"/>
      <c r="D35" s="43"/>
      <c r="E35" s="44">
        <f>SUM(E7:E34)</f>
        <v>0</v>
      </c>
      <c r="F35" s="45" t="s">
        <v>47</v>
      </c>
      <c r="G35" s="46"/>
    </row>
    <row r="36" spans="2:7" s="37" customFormat="1" x14ac:dyDescent="0.25">
      <c r="B36" s="47"/>
      <c r="C36" s="48" t="s">
        <v>58</v>
      </c>
      <c r="D36" s="49"/>
      <c r="E36" s="50">
        <f>E2*20</f>
        <v>0</v>
      </c>
      <c r="F36" s="51" t="s">
        <v>48</v>
      </c>
      <c r="G36" s="52"/>
    </row>
    <row r="37" spans="2:7" s="37" customFormat="1" x14ac:dyDescent="0.25">
      <c r="B37" s="47"/>
      <c r="C37" s="68"/>
      <c r="D37" s="53"/>
      <c r="E37" s="50">
        <f>IF(E35&gt;(20*E2),(E35-(20*E2)),0)</f>
        <v>0</v>
      </c>
      <c r="F37" s="51" t="s">
        <v>57</v>
      </c>
      <c r="G37" s="54"/>
    </row>
    <row r="38" spans="2:7" s="37" customFormat="1" x14ac:dyDescent="0.25">
      <c r="B38" s="47"/>
      <c r="C38" s="68"/>
      <c r="D38" s="49"/>
      <c r="E38" s="15"/>
      <c r="F38" s="51" t="s">
        <v>52</v>
      </c>
      <c r="G38" s="54"/>
    </row>
    <row r="39" spans="2:7" s="37" customFormat="1" x14ac:dyDescent="0.25">
      <c r="B39" s="47"/>
      <c r="C39" s="68"/>
      <c r="D39" s="49"/>
      <c r="E39" s="55" t="str">
        <f>IF(E35&gt;(20*E2),(E35*E38), "nvt")</f>
        <v>nvt</v>
      </c>
      <c r="F39" s="56" t="s">
        <v>54</v>
      </c>
      <c r="G39" s="54"/>
    </row>
    <row r="40" spans="2:7" s="37" customFormat="1" ht="13.8" thickBot="1" x14ac:dyDescent="0.3">
      <c r="B40" s="47"/>
      <c r="C40" s="68"/>
      <c r="D40" s="49"/>
      <c r="E40" s="57">
        <f>IF(E35&gt;(20*E2),(E36*E38), (E35*E38))</f>
        <v>0</v>
      </c>
      <c r="F40" s="58" t="s">
        <v>53</v>
      </c>
      <c r="G40" s="59"/>
    </row>
    <row r="41" spans="2:7" s="37" customFormat="1" x14ac:dyDescent="0.25">
      <c r="B41" s="47"/>
      <c r="C41" s="68"/>
      <c r="D41" s="49"/>
      <c r="E41" s="60">
        <f>SUM(G7:G34)</f>
        <v>0</v>
      </c>
      <c r="F41" s="61" t="s">
        <v>50</v>
      </c>
      <c r="G41" s="62"/>
    </row>
    <row r="42" spans="2:7" s="37" customFormat="1" x14ac:dyDescent="0.25">
      <c r="B42" s="47"/>
      <c r="C42" s="68"/>
      <c r="D42" s="49"/>
      <c r="E42" s="16"/>
      <c r="F42" s="51" t="s">
        <v>51</v>
      </c>
      <c r="G42" s="54"/>
    </row>
    <row r="43" spans="2:7" s="37" customFormat="1" ht="14.4" customHeight="1" thickBot="1" x14ac:dyDescent="0.3">
      <c r="B43" s="63"/>
      <c r="C43" s="69"/>
      <c r="D43" s="64"/>
      <c r="E43" s="65">
        <f>E41*E42</f>
        <v>0</v>
      </c>
      <c r="F43" s="58" t="s">
        <v>55</v>
      </c>
      <c r="G43" s="59"/>
    </row>
    <row r="45" spans="2:7" x14ac:dyDescent="0.25">
      <c r="B45" s="29" t="s">
        <v>0</v>
      </c>
      <c r="E45" s="29" t="s">
        <v>12</v>
      </c>
      <c r="G45" s="30"/>
    </row>
  </sheetData>
  <sheetProtection algorithmName="SHA-512" hashValue="UQvcZ/Yi8Li6ofC6mfivHMGgndbSOOAVni95DysebaNxhZ3C7+jGVxVfUbo7orUqiag7ipTAHGBf6Oue1tqPeA==" saltValue="fwnuho+KjE3NMbz1O93Xb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19" workbookViewId="0">
      <selection activeCell="E46" sqref="E46"/>
    </sheetView>
  </sheetViews>
  <sheetFormatPr defaultRowHeight="13.2" x14ac:dyDescent="0.25"/>
  <cols>
    <col min="1" max="1" width="7.88671875" style="27" customWidth="1"/>
    <col min="2" max="2" width="15.33203125" style="30" customWidth="1"/>
    <col min="3" max="3" width="70.77734375" style="27" customWidth="1"/>
    <col min="4" max="4" width="15.33203125" style="27" customWidth="1"/>
    <col min="5" max="5" width="12.33203125" style="27" customWidth="1"/>
    <col min="6" max="6" width="46.88671875" style="27" customWidth="1"/>
    <col min="7" max="7" width="11.6640625" style="27" customWidth="1"/>
    <col min="8" max="16384" width="8.88671875" style="27"/>
  </cols>
  <sheetData>
    <row r="1" spans="1:7" x14ac:dyDescent="0.25">
      <c r="A1" s="29" t="s">
        <v>1</v>
      </c>
      <c r="C1" s="14"/>
      <c r="D1" s="25" t="s">
        <v>29</v>
      </c>
      <c r="E1" s="66"/>
      <c r="F1" s="28" t="s">
        <v>28</v>
      </c>
    </row>
    <row r="2" spans="1:7" x14ac:dyDescent="0.25">
      <c r="A2" s="25" t="s">
        <v>3</v>
      </c>
      <c r="C2" s="14"/>
      <c r="D2" s="26"/>
      <c r="E2" s="31">
        <f>E1/5</f>
        <v>0</v>
      </c>
      <c r="F2" s="25" t="s">
        <v>11</v>
      </c>
    </row>
    <row r="3" spans="1:7" x14ac:dyDescent="0.25">
      <c r="A3" s="29" t="s">
        <v>2</v>
      </c>
      <c r="C3" s="14"/>
      <c r="D3" s="26"/>
      <c r="F3" s="26"/>
      <c r="G3" s="28"/>
    </row>
    <row r="4" spans="1:7" x14ac:dyDescent="0.25">
      <c r="A4" s="28" t="s">
        <v>34</v>
      </c>
      <c r="C4" s="14"/>
      <c r="D4" s="26"/>
      <c r="F4" s="26"/>
      <c r="G4" s="28"/>
    </row>
    <row r="5" spans="1:7" x14ac:dyDescent="0.25">
      <c r="A5" s="28"/>
      <c r="B5" s="27"/>
    </row>
    <row r="6" spans="1:7" ht="35.25" customHeight="1" x14ac:dyDescent="0.25">
      <c r="B6" s="32"/>
      <c r="C6" s="33" t="s">
        <v>56</v>
      </c>
      <c r="D6" s="34" t="s">
        <v>44</v>
      </c>
      <c r="E6" s="35" t="s">
        <v>45</v>
      </c>
      <c r="F6" s="36" t="s">
        <v>43</v>
      </c>
      <c r="G6" s="35" t="s">
        <v>46</v>
      </c>
    </row>
    <row r="7" spans="1:7" s="37" customFormat="1" ht="12.75" customHeight="1" x14ac:dyDescent="0.25">
      <c r="B7" s="38">
        <v>42064</v>
      </c>
      <c r="C7" s="7"/>
      <c r="D7" s="7"/>
      <c r="E7" s="8"/>
      <c r="F7" s="7"/>
      <c r="G7" s="9"/>
    </row>
    <row r="8" spans="1:7" s="37" customFormat="1" x14ac:dyDescent="0.25">
      <c r="B8" s="39">
        <f>B7+1</f>
        <v>42065</v>
      </c>
      <c r="C8" s="4"/>
      <c r="D8" s="4"/>
      <c r="E8" s="5"/>
      <c r="F8" s="4"/>
      <c r="G8" s="6"/>
    </row>
    <row r="9" spans="1:7" s="37" customFormat="1" x14ac:dyDescent="0.25">
      <c r="B9" s="39">
        <f t="shared" ref="B9:B37" si="0">B8+1</f>
        <v>42066</v>
      </c>
      <c r="C9" s="4"/>
      <c r="D9" s="4"/>
      <c r="E9" s="5"/>
      <c r="F9" s="4"/>
      <c r="G9" s="6"/>
    </row>
    <row r="10" spans="1:7" s="37" customFormat="1" x14ac:dyDescent="0.25">
      <c r="B10" s="39">
        <f t="shared" si="0"/>
        <v>42067</v>
      </c>
      <c r="C10" s="4"/>
      <c r="D10" s="4"/>
      <c r="E10" s="5"/>
      <c r="F10" s="4"/>
      <c r="G10" s="6"/>
    </row>
    <row r="11" spans="1:7" s="37" customFormat="1" x14ac:dyDescent="0.25">
      <c r="B11" s="39">
        <f t="shared" si="0"/>
        <v>42068</v>
      </c>
      <c r="C11" s="4"/>
      <c r="D11" s="4"/>
      <c r="E11" s="5"/>
      <c r="F11" s="4"/>
      <c r="G11" s="6"/>
    </row>
    <row r="12" spans="1:7" s="37" customFormat="1" x14ac:dyDescent="0.25">
      <c r="B12" s="39">
        <f t="shared" si="0"/>
        <v>42069</v>
      </c>
      <c r="C12" s="4"/>
      <c r="D12" s="4"/>
      <c r="E12" s="5"/>
      <c r="F12" s="4"/>
      <c r="G12" s="6"/>
    </row>
    <row r="13" spans="1:7" s="37" customFormat="1" x14ac:dyDescent="0.25">
      <c r="B13" s="38">
        <f t="shared" si="0"/>
        <v>42070</v>
      </c>
      <c r="C13" s="7"/>
      <c r="D13" s="7"/>
      <c r="E13" s="8"/>
      <c r="F13" s="7"/>
      <c r="G13" s="9"/>
    </row>
    <row r="14" spans="1:7" s="37" customFormat="1" x14ac:dyDescent="0.25">
      <c r="B14" s="38">
        <f t="shared" si="0"/>
        <v>42071</v>
      </c>
      <c r="C14" s="7"/>
      <c r="D14" s="7"/>
      <c r="E14" s="8"/>
      <c r="F14" s="7"/>
      <c r="G14" s="9"/>
    </row>
    <row r="15" spans="1:7" s="37" customFormat="1" x14ac:dyDescent="0.25">
      <c r="B15" s="39">
        <f t="shared" si="0"/>
        <v>42072</v>
      </c>
      <c r="C15" s="4"/>
      <c r="D15" s="4"/>
      <c r="E15" s="5"/>
      <c r="F15" s="4"/>
      <c r="G15" s="6"/>
    </row>
    <row r="16" spans="1:7" s="37" customFormat="1" x14ac:dyDescent="0.25">
      <c r="B16" s="39">
        <f t="shared" si="0"/>
        <v>42073</v>
      </c>
      <c r="C16" s="4"/>
      <c r="D16" s="4"/>
      <c r="E16" s="5"/>
      <c r="F16" s="4"/>
      <c r="G16" s="6"/>
    </row>
    <row r="17" spans="2:7" s="37" customFormat="1" x14ac:dyDescent="0.25">
      <c r="B17" s="39">
        <f t="shared" si="0"/>
        <v>42074</v>
      </c>
      <c r="C17" s="4"/>
      <c r="D17" s="4"/>
      <c r="E17" s="5"/>
      <c r="F17" s="4"/>
      <c r="G17" s="6"/>
    </row>
    <row r="18" spans="2:7" s="37" customFormat="1" x14ac:dyDescent="0.25">
      <c r="B18" s="39">
        <f t="shared" si="0"/>
        <v>42075</v>
      </c>
      <c r="C18" s="4"/>
      <c r="D18" s="4"/>
      <c r="E18" s="5"/>
      <c r="F18" s="4"/>
      <c r="G18" s="6"/>
    </row>
    <row r="19" spans="2:7" s="37" customFormat="1" x14ac:dyDescent="0.25">
      <c r="B19" s="39">
        <f t="shared" si="0"/>
        <v>42076</v>
      </c>
      <c r="C19" s="4"/>
      <c r="D19" s="4"/>
      <c r="E19" s="5"/>
      <c r="F19" s="4"/>
      <c r="G19" s="6"/>
    </row>
    <row r="20" spans="2:7" s="37" customFormat="1" x14ac:dyDescent="0.25">
      <c r="B20" s="38">
        <f t="shared" si="0"/>
        <v>42077</v>
      </c>
      <c r="C20" s="7"/>
      <c r="D20" s="7"/>
      <c r="E20" s="8"/>
      <c r="F20" s="7"/>
      <c r="G20" s="9"/>
    </row>
    <row r="21" spans="2:7" s="37" customFormat="1" x14ac:dyDescent="0.25">
      <c r="B21" s="38">
        <f t="shared" si="0"/>
        <v>42078</v>
      </c>
      <c r="C21" s="7"/>
      <c r="D21" s="7"/>
      <c r="E21" s="8"/>
      <c r="F21" s="7"/>
      <c r="G21" s="9"/>
    </row>
    <row r="22" spans="2:7" s="37" customFormat="1" x14ac:dyDescent="0.25">
      <c r="B22" s="39">
        <f t="shared" si="0"/>
        <v>42079</v>
      </c>
      <c r="C22" s="4"/>
      <c r="D22" s="4"/>
      <c r="E22" s="5"/>
      <c r="F22" s="4"/>
      <c r="G22" s="6"/>
    </row>
    <row r="23" spans="2:7" s="37" customFormat="1" x14ac:dyDescent="0.25">
      <c r="B23" s="39">
        <f t="shared" si="0"/>
        <v>42080</v>
      </c>
      <c r="C23" s="4"/>
      <c r="D23" s="4"/>
      <c r="E23" s="5"/>
      <c r="F23" s="4"/>
      <c r="G23" s="6"/>
    </row>
    <row r="24" spans="2:7" s="37" customFormat="1" x14ac:dyDescent="0.25">
      <c r="B24" s="39">
        <f t="shared" si="0"/>
        <v>42081</v>
      </c>
      <c r="C24" s="4"/>
      <c r="D24" s="4"/>
      <c r="E24" s="5"/>
      <c r="F24" s="4"/>
      <c r="G24" s="6"/>
    </row>
    <row r="25" spans="2:7" s="37" customFormat="1" x14ac:dyDescent="0.25">
      <c r="B25" s="39">
        <f t="shared" si="0"/>
        <v>42082</v>
      </c>
      <c r="C25" s="4"/>
      <c r="D25" s="4"/>
      <c r="E25" s="5"/>
      <c r="F25" s="4"/>
      <c r="G25" s="6"/>
    </row>
    <row r="26" spans="2:7" s="37" customFormat="1" x14ac:dyDescent="0.25">
      <c r="B26" s="39">
        <f t="shared" si="0"/>
        <v>42083</v>
      </c>
      <c r="C26" s="4"/>
      <c r="D26" s="4"/>
      <c r="E26" s="5"/>
      <c r="F26" s="4"/>
      <c r="G26" s="6"/>
    </row>
    <row r="27" spans="2:7" s="37" customFormat="1" x14ac:dyDescent="0.25">
      <c r="B27" s="38">
        <f t="shared" si="0"/>
        <v>42084</v>
      </c>
      <c r="C27" s="7"/>
      <c r="D27" s="7"/>
      <c r="E27" s="8"/>
      <c r="F27" s="7"/>
      <c r="G27" s="9"/>
    </row>
    <row r="28" spans="2:7" s="37" customFormat="1" x14ac:dyDescent="0.25">
      <c r="B28" s="38">
        <f t="shared" si="0"/>
        <v>42085</v>
      </c>
      <c r="C28" s="7"/>
      <c r="D28" s="7"/>
      <c r="E28" s="8"/>
      <c r="F28" s="7"/>
      <c r="G28" s="9"/>
    </row>
    <row r="29" spans="2:7" s="37" customFormat="1" x14ac:dyDescent="0.25">
      <c r="B29" s="39">
        <f t="shared" si="0"/>
        <v>42086</v>
      </c>
      <c r="C29" s="4"/>
      <c r="D29" s="4"/>
      <c r="E29" s="5"/>
      <c r="F29" s="4"/>
      <c r="G29" s="6"/>
    </row>
    <row r="30" spans="2:7" s="37" customFormat="1" x14ac:dyDescent="0.25">
      <c r="B30" s="39">
        <f t="shared" si="0"/>
        <v>42087</v>
      </c>
      <c r="C30" s="4"/>
      <c r="D30" s="4"/>
      <c r="E30" s="5"/>
      <c r="F30" s="4"/>
      <c r="G30" s="6"/>
    </row>
    <row r="31" spans="2:7" s="37" customFormat="1" x14ac:dyDescent="0.25">
      <c r="B31" s="39">
        <f t="shared" si="0"/>
        <v>42088</v>
      </c>
      <c r="C31" s="4"/>
      <c r="D31" s="4"/>
      <c r="E31" s="5"/>
      <c r="F31" s="4"/>
      <c r="G31" s="6"/>
    </row>
    <row r="32" spans="2:7" s="37" customFormat="1" x14ac:dyDescent="0.25">
      <c r="B32" s="39">
        <f t="shared" si="0"/>
        <v>42089</v>
      </c>
      <c r="C32" s="4"/>
      <c r="D32" s="4"/>
      <c r="E32" s="5"/>
      <c r="F32" s="4"/>
      <c r="G32" s="6"/>
    </row>
    <row r="33" spans="2:7" s="37" customFormat="1" x14ac:dyDescent="0.25">
      <c r="B33" s="39">
        <f t="shared" si="0"/>
        <v>42090</v>
      </c>
      <c r="C33" s="4"/>
      <c r="D33" s="4"/>
      <c r="E33" s="5"/>
      <c r="F33" s="4"/>
      <c r="G33" s="6"/>
    </row>
    <row r="34" spans="2:7" s="37" customFormat="1" x14ac:dyDescent="0.25">
      <c r="B34" s="38">
        <f t="shared" si="0"/>
        <v>42091</v>
      </c>
      <c r="C34" s="7"/>
      <c r="D34" s="7"/>
      <c r="E34" s="8"/>
      <c r="F34" s="7"/>
      <c r="G34" s="9"/>
    </row>
    <row r="35" spans="2:7" s="37" customFormat="1" x14ac:dyDescent="0.25">
      <c r="B35" s="38">
        <f t="shared" si="0"/>
        <v>42092</v>
      </c>
      <c r="C35" s="7"/>
      <c r="D35" s="7"/>
      <c r="E35" s="8"/>
      <c r="F35" s="7"/>
      <c r="G35" s="9"/>
    </row>
    <row r="36" spans="2:7" s="37" customFormat="1" x14ac:dyDescent="0.25">
      <c r="B36" s="39">
        <f t="shared" si="0"/>
        <v>42093</v>
      </c>
      <c r="C36" s="67"/>
      <c r="D36" s="4"/>
      <c r="E36" s="5"/>
      <c r="F36" s="4"/>
      <c r="G36" s="6"/>
    </row>
    <row r="37" spans="2:7" s="37" customFormat="1" ht="13.8" thickBot="1" x14ac:dyDescent="0.3">
      <c r="B37" s="41">
        <f t="shared" si="0"/>
        <v>42094</v>
      </c>
      <c r="C37" s="70"/>
      <c r="D37" s="71"/>
      <c r="E37" s="72"/>
      <c r="F37" s="70"/>
      <c r="G37" s="73"/>
    </row>
    <row r="38" spans="2:7" s="37" customFormat="1" x14ac:dyDescent="0.25">
      <c r="B38" s="41"/>
      <c r="C38" s="42"/>
      <c r="D38" s="43"/>
      <c r="E38" s="44">
        <f>SUM(E7:E37)</f>
        <v>0</v>
      </c>
      <c r="F38" s="45" t="s">
        <v>47</v>
      </c>
      <c r="G38" s="46"/>
    </row>
    <row r="39" spans="2:7" s="37" customFormat="1" x14ac:dyDescent="0.25">
      <c r="B39" s="47"/>
      <c r="C39" s="48" t="s">
        <v>58</v>
      </c>
      <c r="D39" s="49"/>
      <c r="E39" s="50">
        <f>E2*22</f>
        <v>0</v>
      </c>
      <c r="F39" s="51" t="s">
        <v>48</v>
      </c>
      <c r="G39" s="52"/>
    </row>
    <row r="40" spans="2:7" s="37" customFormat="1" x14ac:dyDescent="0.25">
      <c r="B40" s="47"/>
      <c r="C40" s="68"/>
      <c r="D40" s="53"/>
      <c r="E40" s="50">
        <f>IF(E38&gt;(22*E2),(E38-(22*E2)),0)</f>
        <v>0</v>
      </c>
      <c r="F40" s="51" t="s">
        <v>57</v>
      </c>
      <c r="G40" s="54"/>
    </row>
    <row r="41" spans="2:7" s="37" customFormat="1" x14ac:dyDescent="0.25">
      <c r="B41" s="47"/>
      <c r="C41" s="68"/>
      <c r="D41" s="49"/>
      <c r="E41" s="15"/>
      <c r="F41" s="51" t="s">
        <v>52</v>
      </c>
      <c r="G41" s="54"/>
    </row>
    <row r="42" spans="2:7" s="37" customFormat="1" x14ac:dyDescent="0.25">
      <c r="B42" s="47"/>
      <c r="C42" s="68"/>
      <c r="D42" s="49"/>
      <c r="E42" s="55" t="str">
        <f>IF(E38&gt;(22*E2),(E38*E41), "nvt")</f>
        <v>nvt</v>
      </c>
      <c r="F42" s="56" t="s">
        <v>54</v>
      </c>
      <c r="G42" s="54"/>
    </row>
    <row r="43" spans="2:7" s="37" customFormat="1" ht="13.8" thickBot="1" x14ac:dyDescent="0.3">
      <c r="B43" s="47"/>
      <c r="C43" s="68"/>
      <c r="D43" s="49"/>
      <c r="E43" s="57">
        <f>IF(E38&gt;(22*E2),(E39*E41), (E38*E41))</f>
        <v>0</v>
      </c>
      <c r="F43" s="58" t="s">
        <v>53</v>
      </c>
      <c r="G43" s="59"/>
    </row>
    <row r="44" spans="2:7" s="37" customFormat="1" x14ac:dyDescent="0.25">
      <c r="B44" s="47"/>
      <c r="C44" s="68"/>
      <c r="D44" s="49"/>
      <c r="E44" s="60">
        <f>SUM(G7:G37)</f>
        <v>0</v>
      </c>
      <c r="F44" s="61" t="s">
        <v>50</v>
      </c>
      <c r="G44" s="62"/>
    </row>
    <row r="45" spans="2:7" s="37" customFormat="1" x14ac:dyDescent="0.25">
      <c r="B45" s="47"/>
      <c r="C45" s="68"/>
      <c r="D45" s="49"/>
      <c r="E45" s="16"/>
      <c r="F45" s="51" t="s">
        <v>51</v>
      </c>
      <c r="G45" s="54"/>
    </row>
    <row r="46" spans="2:7" s="37" customFormat="1" ht="14.4" customHeight="1" thickBot="1" x14ac:dyDescent="0.3">
      <c r="B46" s="63"/>
      <c r="C46" s="69"/>
      <c r="D46" s="64"/>
      <c r="E46" s="65">
        <f>E44*E45</f>
        <v>0</v>
      </c>
      <c r="F46" s="58" t="s">
        <v>55</v>
      </c>
      <c r="G46" s="59"/>
    </row>
    <row r="48" spans="2:7" x14ac:dyDescent="0.25">
      <c r="B48" s="29" t="s">
        <v>0</v>
      </c>
      <c r="E48" s="29" t="s">
        <v>12</v>
      </c>
      <c r="G48" s="30"/>
    </row>
  </sheetData>
  <sheetProtection algorithmName="SHA-512" hashValue="GMJyglQI/g0e3kj26bWvgvx1oK86X4jHlujJ/BW6L0o74280eCkXG/Z2jTM47Xz5XtiJ1KqfLvDxgvip1bfSbw==" saltValue="bQEYgCQTfA8TYfPpBjzC9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9" workbookViewId="0">
      <selection activeCell="E47" sqref="E47"/>
    </sheetView>
  </sheetViews>
  <sheetFormatPr defaultRowHeight="13.2" x14ac:dyDescent="0.25"/>
  <cols>
    <col min="1" max="1" width="7.88671875" style="27" customWidth="1"/>
    <col min="2" max="2" width="15.33203125" style="30" customWidth="1"/>
    <col min="3" max="3" width="70.77734375" style="27" customWidth="1"/>
    <col min="4" max="4" width="15.33203125" style="27" customWidth="1"/>
    <col min="5" max="5" width="12.33203125" style="27" customWidth="1"/>
    <col min="6" max="6" width="46.88671875" style="27" customWidth="1"/>
    <col min="7" max="7" width="11.6640625" style="27" customWidth="1"/>
    <col min="8" max="16384" width="8.88671875" style="27"/>
  </cols>
  <sheetData>
    <row r="1" spans="1:7" x14ac:dyDescent="0.25">
      <c r="A1" s="29" t="s">
        <v>1</v>
      </c>
      <c r="C1" s="14"/>
      <c r="D1" s="25" t="s">
        <v>29</v>
      </c>
      <c r="E1" s="66"/>
      <c r="F1" s="28" t="s">
        <v>28</v>
      </c>
    </row>
    <row r="2" spans="1:7" x14ac:dyDescent="0.25">
      <c r="A2" s="25" t="s">
        <v>3</v>
      </c>
      <c r="C2" s="14"/>
      <c r="D2" s="26"/>
      <c r="E2" s="31">
        <f>E1/5</f>
        <v>0</v>
      </c>
      <c r="F2" s="25" t="s">
        <v>11</v>
      </c>
    </row>
    <row r="3" spans="1:7" x14ac:dyDescent="0.25">
      <c r="A3" s="29" t="s">
        <v>2</v>
      </c>
      <c r="C3" s="14"/>
      <c r="D3" s="26"/>
      <c r="F3" s="26"/>
      <c r="G3" s="28"/>
    </row>
    <row r="4" spans="1:7" x14ac:dyDescent="0.25">
      <c r="A4" s="28" t="s">
        <v>34</v>
      </c>
      <c r="C4" s="14"/>
      <c r="D4" s="26"/>
      <c r="F4" s="26"/>
      <c r="G4" s="28"/>
    </row>
    <row r="5" spans="1:7" x14ac:dyDescent="0.25">
      <c r="A5" s="28"/>
      <c r="B5" s="27"/>
    </row>
    <row r="6" spans="1:7" ht="35.25" customHeight="1" x14ac:dyDescent="0.25">
      <c r="B6" s="32"/>
      <c r="C6" s="33" t="s">
        <v>56</v>
      </c>
      <c r="D6" s="34" t="s">
        <v>44</v>
      </c>
      <c r="E6" s="35" t="s">
        <v>45</v>
      </c>
      <c r="F6" s="36" t="s">
        <v>43</v>
      </c>
      <c r="G6" s="35" t="s">
        <v>46</v>
      </c>
    </row>
    <row r="7" spans="1:7" s="37" customFormat="1" ht="12.75" customHeight="1" x14ac:dyDescent="0.25">
      <c r="B7" s="39">
        <v>42095</v>
      </c>
      <c r="C7" s="4"/>
      <c r="D7" s="4"/>
      <c r="E7" s="5"/>
      <c r="F7" s="4"/>
      <c r="G7" s="6"/>
    </row>
    <row r="8" spans="1:7" s="37" customFormat="1" x14ac:dyDescent="0.25">
      <c r="B8" s="39">
        <f>B7+1</f>
        <v>42096</v>
      </c>
      <c r="C8" s="4"/>
      <c r="D8" s="4"/>
      <c r="E8" s="5"/>
      <c r="F8" s="4"/>
      <c r="G8" s="6"/>
    </row>
    <row r="9" spans="1:7" s="37" customFormat="1" x14ac:dyDescent="0.25">
      <c r="B9" s="39">
        <f t="shared" ref="B9:B36" si="0">B8+1</f>
        <v>42097</v>
      </c>
      <c r="C9" s="4"/>
      <c r="D9" s="4"/>
      <c r="E9" s="5"/>
      <c r="F9" s="4"/>
      <c r="G9" s="6"/>
    </row>
    <row r="10" spans="1:7" s="37" customFormat="1" x14ac:dyDescent="0.25">
      <c r="B10" s="38">
        <f t="shared" si="0"/>
        <v>42098</v>
      </c>
      <c r="C10" s="7"/>
      <c r="D10" s="7"/>
      <c r="E10" s="8"/>
      <c r="F10" s="7"/>
      <c r="G10" s="9"/>
    </row>
    <row r="11" spans="1:7" s="37" customFormat="1" x14ac:dyDescent="0.25">
      <c r="B11" s="38">
        <f t="shared" si="0"/>
        <v>42099</v>
      </c>
      <c r="C11" s="7" t="s">
        <v>63</v>
      </c>
      <c r="D11" s="7"/>
      <c r="E11" s="8"/>
      <c r="F11" s="7"/>
      <c r="G11" s="9"/>
    </row>
    <row r="12" spans="1:7" s="37" customFormat="1" x14ac:dyDescent="0.25">
      <c r="B12" s="38">
        <f t="shared" si="0"/>
        <v>42100</v>
      </c>
      <c r="C12" s="7" t="s">
        <v>13</v>
      </c>
      <c r="D12" s="7"/>
      <c r="E12" s="8"/>
      <c r="F12" s="7"/>
      <c r="G12" s="9"/>
    </row>
    <row r="13" spans="1:7" s="37" customFormat="1" x14ac:dyDescent="0.25">
      <c r="B13" s="39">
        <f t="shared" si="0"/>
        <v>42101</v>
      </c>
      <c r="C13" s="4"/>
      <c r="D13" s="4"/>
      <c r="E13" s="5"/>
      <c r="F13" s="4"/>
      <c r="G13" s="6"/>
    </row>
    <row r="14" spans="1:7" s="37" customFormat="1" x14ac:dyDescent="0.25">
      <c r="B14" s="39">
        <f t="shared" si="0"/>
        <v>42102</v>
      </c>
      <c r="C14" s="4"/>
      <c r="D14" s="4"/>
      <c r="E14" s="5"/>
      <c r="F14" s="4"/>
      <c r="G14" s="6"/>
    </row>
    <row r="15" spans="1:7" s="37" customFormat="1" x14ac:dyDescent="0.25">
      <c r="B15" s="39">
        <f t="shared" si="0"/>
        <v>42103</v>
      </c>
      <c r="C15" s="4"/>
      <c r="D15" s="4"/>
      <c r="E15" s="5"/>
      <c r="F15" s="4"/>
      <c r="G15" s="6"/>
    </row>
    <row r="16" spans="1:7" s="37" customFormat="1" x14ac:dyDescent="0.25">
      <c r="B16" s="39">
        <f t="shared" si="0"/>
        <v>42104</v>
      </c>
      <c r="C16" s="4"/>
      <c r="D16" s="4"/>
      <c r="E16" s="5"/>
      <c r="F16" s="4"/>
      <c r="G16" s="6"/>
    </row>
    <row r="17" spans="2:7" s="37" customFormat="1" x14ac:dyDescent="0.25">
      <c r="B17" s="38">
        <f t="shared" si="0"/>
        <v>42105</v>
      </c>
      <c r="C17" s="7"/>
      <c r="D17" s="7"/>
      <c r="E17" s="8"/>
      <c r="F17" s="7"/>
      <c r="G17" s="9"/>
    </row>
    <row r="18" spans="2:7" s="37" customFormat="1" x14ac:dyDescent="0.25">
      <c r="B18" s="38">
        <f t="shared" si="0"/>
        <v>42106</v>
      </c>
      <c r="C18" s="7"/>
      <c r="D18" s="7"/>
      <c r="E18" s="8"/>
      <c r="F18" s="7"/>
      <c r="G18" s="9"/>
    </row>
    <row r="19" spans="2:7" s="37" customFormat="1" x14ac:dyDescent="0.25">
      <c r="B19" s="39">
        <f t="shared" si="0"/>
        <v>42107</v>
      </c>
      <c r="C19" s="4"/>
      <c r="D19" s="4"/>
      <c r="E19" s="5"/>
      <c r="F19" s="4"/>
      <c r="G19" s="6"/>
    </row>
    <row r="20" spans="2:7" s="37" customFormat="1" x14ac:dyDescent="0.25">
      <c r="B20" s="39">
        <f t="shared" si="0"/>
        <v>42108</v>
      </c>
      <c r="C20" s="4"/>
      <c r="D20" s="4"/>
      <c r="E20" s="5"/>
      <c r="F20" s="4"/>
      <c r="G20" s="6"/>
    </row>
    <row r="21" spans="2:7" s="37" customFormat="1" x14ac:dyDescent="0.25">
      <c r="B21" s="39">
        <f t="shared" si="0"/>
        <v>42109</v>
      </c>
      <c r="C21" s="4"/>
      <c r="D21" s="4"/>
      <c r="E21" s="5"/>
      <c r="F21" s="4"/>
      <c r="G21" s="6"/>
    </row>
    <row r="22" spans="2:7" s="37" customFormat="1" x14ac:dyDescent="0.25">
      <c r="B22" s="39">
        <f t="shared" si="0"/>
        <v>42110</v>
      </c>
      <c r="C22" s="4"/>
      <c r="D22" s="4"/>
      <c r="E22" s="5"/>
      <c r="F22" s="4"/>
      <c r="G22" s="6"/>
    </row>
    <row r="23" spans="2:7" s="37" customFormat="1" x14ac:dyDescent="0.25">
      <c r="B23" s="39">
        <f t="shared" si="0"/>
        <v>42111</v>
      </c>
      <c r="C23" s="4"/>
      <c r="D23" s="4"/>
      <c r="E23" s="5"/>
      <c r="F23" s="4"/>
      <c r="G23" s="6"/>
    </row>
    <row r="24" spans="2:7" s="37" customFormat="1" x14ac:dyDescent="0.25">
      <c r="B24" s="38">
        <f t="shared" si="0"/>
        <v>42112</v>
      </c>
      <c r="C24" s="7"/>
      <c r="D24" s="7"/>
      <c r="E24" s="8"/>
      <c r="F24" s="7"/>
      <c r="G24" s="9"/>
    </row>
    <row r="25" spans="2:7" s="37" customFormat="1" x14ac:dyDescent="0.25">
      <c r="B25" s="38">
        <f t="shared" si="0"/>
        <v>42113</v>
      </c>
      <c r="C25" s="7"/>
      <c r="D25" s="7"/>
      <c r="E25" s="8"/>
      <c r="F25" s="7"/>
      <c r="G25" s="9"/>
    </row>
    <row r="26" spans="2:7" s="37" customFormat="1" x14ac:dyDescent="0.25">
      <c r="B26" s="39">
        <f t="shared" si="0"/>
        <v>42114</v>
      </c>
      <c r="C26" s="4"/>
      <c r="D26" s="4"/>
      <c r="E26" s="5"/>
      <c r="F26" s="4"/>
      <c r="G26" s="6"/>
    </row>
    <row r="27" spans="2:7" s="37" customFormat="1" x14ac:dyDescent="0.25">
      <c r="B27" s="39">
        <f t="shared" si="0"/>
        <v>42115</v>
      </c>
      <c r="C27" s="4"/>
      <c r="D27" s="4"/>
      <c r="E27" s="5"/>
      <c r="F27" s="4"/>
      <c r="G27" s="6"/>
    </row>
    <row r="28" spans="2:7" s="37" customFormat="1" x14ac:dyDescent="0.25">
      <c r="B28" s="39">
        <f t="shared" si="0"/>
        <v>42116</v>
      </c>
      <c r="C28" s="4"/>
      <c r="D28" s="4"/>
      <c r="E28" s="5"/>
      <c r="F28" s="4"/>
      <c r="G28" s="6"/>
    </row>
    <row r="29" spans="2:7" s="37" customFormat="1" x14ac:dyDescent="0.25">
      <c r="B29" s="39">
        <f t="shared" si="0"/>
        <v>42117</v>
      </c>
      <c r="C29" s="4"/>
      <c r="D29" s="4"/>
      <c r="E29" s="5"/>
      <c r="F29" s="4"/>
      <c r="G29" s="6"/>
    </row>
    <row r="30" spans="2:7" s="37" customFormat="1" x14ac:dyDescent="0.25">
      <c r="B30" s="39">
        <f t="shared" si="0"/>
        <v>42118</v>
      </c>
      <c r="C30" s="4"/>
      <c r="D30" s="4"/>
      <c r="E30" s="5"/>
      <c r="F30" s="4"/>
      <c r="G30" s="6"/>
    </row>
    <row r="31" spans="2:7" s="37" customFormat="1" x14ac:dyDescent="0.25">
      <c r="B31" s="38">
        <f t="shared" si="0"/>
        <v>42119</v>
      </c>
      <c r="C31" s="7"/>
      <c r="D31" s="7"/>
      <c r="E31" s="8"/>
      <c r="F31" s="7"/>
      <c r="G31" s="9"/>
    </row>
    <row r="32" spans="2:7" s="37" customFormat="1" x14ac:dyDescent="0.25">
      <c r="B32" s="38">
        <f t="shared" si="0"/>
        <v>42120</v>
      </c>
      <c r="C32" s="7"/>
      <c r="D32" s="7"/>
      <c r="E32" s="8"/>
      <c r="F32" s="7"/>
      <c r="G32" s="9"/>
    </row>
    <row r="33" spans="2:7" s="37" customFormat="1" x14ac:dyDescent="0.25">
      <c r="B33" s="39">
        <f t="shared" si="0"/>
        <v>42121</v>
      </c>
      <c r="C33" s="4"/>
      <c r="D33" s="4"/>
      <c r="E33" s="5"/>
      <c r="F33" s="4"/>
      <c r="G33" s="6"/>
    </row>
    <row r="34" spans="2:7" s="37" customFormat="1" x14ac:dyDescent="0.25">
      <c r="B34" s="39">
        <f t="shared" si="0"/>
        <v>42122</v>
      </c>
      <c r="C34" s="4"/>
      <c r="D34" s="4"/>
      <c r="E34" s="5"/>
      <c r="F34" s="4"/>
      <c r="G34" s="6"/>
    </row>
    <row r="35" spans="2:7" s="37" customFormat="1" x14ac:dyDescent="0.25">
      <c r="B35" s="39">
        <f t="shared" si="0"/>
        <v>42123</v>
      </c>
      <c r="C35" s="4"/>
      <c r="D35" s="4"/>
      <c r="E35" s="5"/>
      <c r="F35" s="4"/>
      <c r="G35" s="6"/>
    </row>
    <row r="36" spans="2:7" s="37" customFormat="1" ht="13.8" thickBot="1" x14ac:dyDescent="0.3">
      <c r="B36" s="39">
        <f t="shared" si="0"/>
        <v>42124</v>
      </c>
      <c r="C36" s="67"/>
      <c r="D36" s="4"/>
      <c r="E36" s="5"/>
      <c r="F36" s="4"/>
      <c r="G36" s="6"/>
    </row>
    <row r="37" spans="2:7" s="37" customFormat="1" x14ac:dyDescent="0.25">
      <c r="B37" s="41"/>
      <c r="C37" s="42"/>
      <c r="D37" s="43"/>
      <c r="E37" s="44">
        <f>SUM(E7:E36)</f>
        <v>0</v>
      </c>
      <c r="F37" s="45" t="s">
        <v>47</v>
      </c>
      <c r="G37" s="46"/>
    </row>
    <row r="38" spans="2:7" s="37" customFormat="1" x14ac:dyDescent="0.25">
      <c r="B38" s="47"/>
      <c r="C38" s="48" t="s">
        <v>58</v>
      </c>
      <c r="D38" s="49"/>
      <c r="E38" s="50">
        <f>E2*21</f>
        <v>0</v>
      </c>
      <c r="F38" s="51" t="s">
        <v>48</v>
      </c>
      <c r="G38" s="52"/>
    </row>
    <row r="39" spans="2:7" s="37" customFormat="1" x14ac:dyDescent="0.25">
      <c r="B39" s="47"/>
      <c r="C39" s="68"/>
      <c r="D39" s="53"/>
      <c r="E39" s="50">
        <f>IF(E37&gt;(21*E2),(E37-(21*E2)),0)</f>
        <v>0</v>
      </c>
      <c r="F39" s="51" t="s">
        <v>57</v>
      </c>
      <c r="G39" s="54"/>
    </row>
    <row r="40" spans="2:7" s="37" customFormat="1" x14ac:dyDescent="0.25">
      <c r="B40" s="47"/>
      <c r="C40" s="68"/>
      <c r="D40" s="49"/>
      <c r="E40" s="15"/>
      <c r="F40" s="51" t="s">
        <v>52</v>
      </c>
      <c r="G40" s="54"/>
    </row>
    <row r="41" spans="2:7" s="37" customFormat="1" x14ac:dyDescent="0.25">
      <c r="B41" s="47"/>
      <c r="C41" s="68"/>
      <c r="D41" s="49"/>
      <c r="E41" s="55" t="str">
        <f>IF(E37&gt;(21*E2),(E37*E40), "nvt")</f>
        <v>nvt</v>
      </c>
      <c r="F41" s="56" t="s">
        <v>54</v>
      </c>
      <c r="G41" s="54"/>
    </row>
    <row r="42" spans="2:7" s="37" customFormat="1" ht="13.8" thickBot="1" x14ac:dyDescent="0.3">
      <c r="B42" s="47"/>
      <c r="C42" s="68"/>
      <c r="D42" s="49"/>
      <c r="E42" s="57">
        <f>IF(E37&gt;(21*E2),(E38*E40), (E37*E40))</f>
        <v>0</v>
      </c>
      <c r="F42" s="58" t="s">
        <v>53</v>
      </c>
      <c r="G42" s="59"/>
    </row>
    <row r="43" spans="2:7" s="37" customFormat="1" x14ac:dyDescent="0.25">
      <c r="B43" s="47"/>
      <c r="C43" s="68"/>
      <c r="D43" s="49"/>
      <c r="E43" s="60">
        <f>SUM(G7:G36)</f>
        <v>0</v>
      </c>
      <c r="F43" s="61" t="s">
        <v>50</v>
      </c>
      <c r="G43" s="62"/>
    </row>
    <row r="44" spans="2:7" s="37" customFormat="1" x14ac:dyDescent="0.25">
      <c r="B44" s="47"/>
      <c r="C44" s="68"/>
      <c r="D44" s="49"/>
      <c r="E44" s="16"/>
      <c r="F44" s="51" t="s">
        <v>51</v>
      </c>
      <c r="G44" s="54"/>
    </row>
    <row r="45" spans="2:7" s="37" customFormat="1" ht="14.4" customHeight="1" thickBot="1" x14ac:dyDescent="0.3">
      <c r="B45" s="63"/>
      <c r="C45" s="69"/>
      <c r="D45" s="64"/>
      <c r="E45" s="65">
        <f>E43*E44</f>
        <v>0</v>
      </c>
      <c r="F45" s="58" t="s">
        <v>55</v>
      </c>
      <c r="G45" s="59"/>
    </row>
    <row r="47" spans="2:7" x14ac:dyDescent="0.25">
      <c r="B47" s="29" t="s">
        <v>0</v>
      </c>
      <c r="E47" s="29" t="s">
        <v>12</v>
      </c>
      <c r="G47" s="30"/>
    </row>
  </sheetData>
  <sheetProtection algorithmName="SHA-512" hashValue="VuRrqhxrf3Xp0B3Fy1CJOSQ0VhFjLa36jTEyCXV33VAnbkiYt5LyHHbrkrV7QkDJMYP5K1/dX0Nzjy5UpHHfiw==" saltValue="ZZx2/JO3UfkCL6Gl6S5CV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17" workbookViewId="0">
      <selection activeCell="E45" sqref="E45"/>
    </sheetView>
  </sheetViews>
  <sheetFormatPr defaultRowHeight="13.2" x14ac:dyDescent="0.25"/>
  <cols>
    <col min="1" max="1" width="7.88671875" style="27" customWidth="1"/>
    <col min="2" max="2" width="15.33203125" style="30" customWidth="1"/>
    <col min="3" max="3" width="70.77734375" style="27" customWidth="1"/>
    <col min="4" max="4" width="15.33203125" style="27" customWidth="1"/>
    <col min="5" max="5" width="12.33203125" style="27" customWidth="1"/>
    <col min="6" max="6" width="46.88671875" style="27" customWidth="1"/>
    <col min="7" max="7" width="11.6640625" style="27" customWidth="1"/>
    <col min="8" max="16384" width="8.88671875" style="27"/>
  </cols>
  <sheetData>
    <row r="1" spans="1:7" x14ac:dyDescent="0.25">
      <c r="A1" s="29" t="s">
        <v>1</v>
      </c>
      <c r="C1" s="14"/>
      <c r="D1" s="25" t="s">
        <v>29</v>
      </c>
      <c r="E1" s="66"/>
      <c r="F1" s="28" t="s">
        <v>28</v>
      </c>
    </row>
    <row r="2" spans="1:7" x14ac:dyDescent="0.25">
      <c r="A2" s="25" t="s">
        <v>3</v>
      </c>
      <c r="C2" s="14"/>
      <c r="D2" s="26"/>
      <c r="E2" s="31">
        <f>E1/5</f>
        <v>0</v>
      </c>
      <c r="F2" s="25" t="s">
        <v>11</v>
      </c>
    </row>
    <row r="3" spans="1:7" x14ac:dyDescent="0.25">
      <c r="A3" s="29" t="s">
        <v>2</v>
      </c>
      <c r="C3" s="14"/>
      <c r="D3" s="26"/>
      <c r="F3" s="26"/>
      <c r="G3" s="28"/>
    </row>
    <row r="4" spans="1:7" x14ac:dyDescent="0.25">
      <c r="A4" s="28" t="s">
        <v>34</v>
      </c>
      <c r="C4" s="14"/>
      <c r="D4" s="26"/>
      <c r="F4" s="26"/>
      <c r="G4" s="28"/>
    </row>
    <row r="5" spans="1:7" x14ac:dyDescent="0.25">
      <c r="A5" s="28"/>
      <c r="B5" s="27"/>
    </row>
    <row r="6" spans="1:7" ht="35.25" customHeight="1" x14ac:dyDescent="0.25">
      <c r="B6" s="32"/>
      <c r="C6" s="33" t="s">
        <v>56</v>
      </c>
      <c r="D6" s="34" t="s">
        <v>44</v>
      </c>
      <c r="E6" s="35" t="s">
        <v>45</v>
      </c>
      <c r="F6" s="36" t="s">
        <v>43</v>
      </c>
      <c r="G6" s="35" t="s">
        <v>46</v>
      </c>
    </row>
    <row r="7" spans="1:7" s="37" customFormat="1" ht="12.75" customHeight="1" x14ac:dyDescent="0.25">
      <c r="B7" s="38">
        <v>42125</v>
      </c>
      <c r="C7" s="7" t="s">
        <v>14</v>
      </c>
      <c r="D7" s="7"/>
      <c r="E7" s="8"/>
      <c r="F7" s="7"/>
      <c r="G7" s="9"/>
    </row>
    <row r="8" spans="1:7" s="37" customFormat="1" x14ac:dyDescent="0.25">
      <c r="B8" s="38">
        <f>B7+1</f>
        <v>42126</v>
      </c>
      <c r="C8" s="7"/>
      <c r="D8" s="7"/>
      <c r="E8" s="8"/>
      <c r="F8" s="7"/>
      <c r="G8" s="9"/>
    </row>
    <row r="9" spans="1:7" s="37" customFormat="1" x14ac:dyDescent="0.25">
      <c r="B9" s="38">
        <f t="shared" ref="B9:B37" si="0">B8+1</f>
        <v>42127</v>
      </c>
      <c r="C9" s="7"/>
      <c r="D9" s="7"/>
      <c r="E9" s="8"/>
      <c r="F9" s="7"/>
      <c r="G9" s="9"/>
    </row>
    <row r="10" spans="1:7" s="37" customFormat="1" x14ac:dyDescent="0.25">
      <c r="B10" s="39">
        <f t="shared" si="0"/>
        <v>42128</v>
      </c>
      <c r="C10" s="4"/>
      <c r="D10" s="4"/>
      <c r="E10" s="5"/>
      <c r="F10" s="4"/>
      <c r="G10" s="6"/>
    </row>
    <row r="11" spans="1:7" s="37" customFormat="1" x14ac:dyDescent="0.25">
      <c r="B11" s="39">
        <f t="shared" si="0"/>
        <v>42129</v>
      </c>
      <c r="C11" s="4"/>
      <c r="D11" s="4"/>
      <c r="E11" s="5"/>
      <c r="F11" s="4"/>
      <c r="G11" s="6"/>
    </row>
    <row r="12" spans="1:7" s="37" customFormat="1" x14ac:dyDescent="0.25">
      <c r="B12" s="39">
        <f t="shared" si="0"/>
        <v>42130</v>
      </c>
      <c r="C12" s="4"/>
      <c r="D12" s="4"/>
      <c r="E12" s="5"/>
      <c r="F12" s="4"/>
      <c r="G12" s="6"/>
    </row>
    <row r="13" spans="1:7" s="37" customFormat="1" x14ac:dyDescent="0.25">
      <c r="B13" s="39">
        <f t="shared" si="0"/>
        <v>42131</v>
      </c>
      <c r="C13" s="4"/>
      <c r="D13" s="4"/>
      <c r="E13" s="5"/>
      <c r="F13" s="4"/>
      <c r="G13" s="6"/>
    </row>
    <row r="14" spans="1:7" s="37" customFormat="1" x14ac:dyDescent="0.25">
      <c r="B14" s="39">
        <f t="shared" si="0"/>
        <v>42132</v>
      </c>
      <c r="C14" s="4"/>
      <c r="D14" s="4"/>
      <c r="E14" s="5"/>
      <c r="F14" s="4"/>
      <c r="G14" s="6"/>
    </row>
    <row r="15" spans="1:7" s="37" customFormat="1" x14ac:dyDescent="0.25">
      <c r="B15" s="38">
        <f t="shared" si="0"/>
        <v>42133</v>
      </c>
      <c r="C15" s="7"/>
      <c r="D15" s="7"/>
      <c r="E15" s="8"/>
      <c r="F15" s="7"/>
      <c r="G15" s="9"/>
    </row>
    <row r="16" spans="1:7" s="37" customFormat="1" x14ac:dyDescent="0.25">
      <c r="B16" s="38">
        <f t="shared" si="0"/>
        <v>42134</v>
      </c>
      <c r="C16" s="7"/>
      <c r="D16" s="7"/>
      <c r="E16" s="8"/>
      <c r="F16" s="7"/>
      <c r="G16" s="9"/>
    </row>
    <row r="17" spans="2:7" s="37" customFormat="1" x14ac:dyDescent="0.25">
      <c r="B17" s="39">
        <f t="shared" si="0"/>
        <v>42135</v>
      </c>
      <c r="C17" s="4"/>
      <c r="D17" s="4"/>
      <c r="E17" s="5"/>
      <c r="F17" s="4"/>
      <c r="G17" s="6"/>
    </row>
    <row r="18" spans="2:7" s="37" customFormat="1" x14ac:dyDescent="0.25">
      <c r="B18" s="39">
        <f t="shared" si="0"/>
        <v>42136</v>
      </c>
      <c r="C18" s="4"/>
      <c r="D18" s="4"/>
      <c r="E18" s="5"/>
      <c r="F18" s="4"/>
      <c r="G18" s="6"/>
    </row>
    <row r="19" spans="2:7" s="37" customFormat="1" x14ac:dyDescent="0.25">
      <c r="B19" s="39">
        <f t="shared" si="0"/>
        <v>42137</v>
      </c>
      <c r="C19" s="4"/>
      <c r="D19" s="4"/>
      <c r="E19" s="5"/>
      <c r="F19" s="4"/>
      <c r="G19" s="6"/>
    </row>
    <row r="20" spans="2:7" s="37" customFormat="1" x14ac:dyDescent="0.25">
      <c r="B20" s="38">
        <f t="shared" si="0"/>
        <v>42138</v>
      </c>
      <c r="C20" s="7" t="s">
        <v>64</v>
      </c>
      <c r="D20" s="7"/>
      <c r="E20" s="8"/>
      <c r="F20" s="7"/>
      <c r="G20" s="9"/>
    </row>
    <row r="21" spans="2:7" s="37" customFormat="1" x14ac:dyDescent="0.25">
      <c r="B21" s="39">
        <f t="shared" si="0"/>
        <v>42139</v>
      </c>
      <c r="C21" s="4"/>
      <c r="D21" s="4"/>
      <c r="E21" s="5"/>
      <c r="F21" s="4"/>
      <c r="G21" s="6"/>
    </row>
    <row r="22" spans="2:7" s="37" customFormat="1" x14ac:dyDescent="0.25">
      <c r="B22" s="38">
        <f t="shared" si="0"/>
        <v>42140</v>
      </c>
      <c r="C22" s="7"/>
      <c r="D22" s="7"/>
      <c r="E22" s="8"/>
      <c r="F22" s="7"/>
      <c r="G22" s="9"/>
    </row>
    <row r="23" spans="2:7" s="37" customFormat="1" x14ac:dyDescent="0.25">
      <c r="B23" s="38">
        <f t="shared" si="0"/>
        <v>42141</v>
      </c>
      <c r="C23" s="7"/>
      <c r="D23" s="7"/>
      <c r="E23" s="8"/>
      <c r="F23" s="7"/>
      <c r="G23" s="9"/>
    </row>
    <row r="24" spans="2:7" s="37" customFormat="1" x14ac:dyDescent="0.25">
      <c r="B24" s="39">
        <f t="shared" si="0"/>
        <v>42142</v>
      </c>
      <c r="C24" s="4"/>
      <c r="D24" s="4"/>
      <c r="E24" s="5"/>
      <c r="F24" s="4"/>
      <c r="G24" s="6"/>
    </row>
    <row r="25" spans="2:7" s="37" customFormat="1" x14ac:dyDescent="0.25">
      <c r="B25" s="39">
        <f t="shared" si="0"/>
        <v>42143</v>
      </c>
      <c r="C25" s="4"/>
      <c r="D25" s="4"/>
      <c r="E25" s="5"/>
      <c r="F25" s="4"/>
      <c r="G25" s="6"/>
    </row>
    <row r="26" spans="2:7" s="37" customFormat="1" x14ac:dyDescent="0.25">
      <c r="B26" s="39">
        <f t="shared" si="0"/>
        <v>42144</v>
      </c>
      <c r="C26" s="4"/>
      <c r="D26" s="4"/>
      <c r="E26" s="5"/>
      <c r="F26" s="4"/>
      <c r="G26" s="6"/>
    </row>
    <row r="27" spans="2:7" s="37" customFormat="1" x14ac:dyDescent="0.25">
      <c r="B27" s="39">
        <f t="shared" si="0"/>
        <v>42145</v>
      </c>
      <c r="C27" s="4"/>
      <c r="D27" s="4"/>
      <c r="E27" s="5"/>
      <c r="F27" s="4"/>
      <c r="G27" s="6"/>
    </row>
    <row r="28" spans="2:7" s="37" customFormat="1" x14ac:dyDescent="0.25">
      <c r="B28" s="39">
        <f t="shared" si="0"/>
        <v>42146</v>
      </c>
      <c r="C28" s="4"/>
      <c r="D28" s="4"/>
      <c r="E28" s="5"/>
      <c r="F28" s="4"/>
      <c r="G28" s="6"/>
    </row>
    <row r="29" spans="2:7" s="37" customFormat="1" x14ac:dyDescent="0.25">
      <c r="B29" s="38">
        <f t="shared" si="0"/>
        <v>42147</v>
      </c>
      <c r="C29" s="7"/>
      <c r="D29" s="7"/>
      <c r="E29" s="8"/>
      <c r="F29" s="7"/>
      <c r="G29" s="9"/>
    </row>
    <row r="30" spans="2:7" s="37" customFormat="1" x14ac:dyDescent="0.25">
      <c r="B30" s="38">
        <f t="shared" si="0"/>
        <v>42148</v>
      </c>
      <c r="C30" s="7" t="s">
        <v>65</v>
      </c>
      <c r="D30" s="7"/>
      <c r="E30" s="8"/>
      <c r="F30" s="7"/>
      <c r="G30" s="9"/>
    </row>
    <row r="31" spans="2:7" s="37" customFormat="1" x14ac:dyDescent="0.25">
      <c r="B31" s="38">
        <f t="shared" si="0"/>
        <v>42149</v>
      </c>
      <c r="C31" s="7" t="s">
        <v>15</v>
      </c>
      <c r="D31" s="7"/>
      <c r="E31" s="8"/>
      <c r="F31" s="7"/>
      <c r="G31" s="9"/>
    </row>
    <row r="32" spans="2:7" s="37" customFormat="1" x14ac:dyDescent="0.25">
      <c r="B32" s="39">
        <f t="shared" si="0"/>
        <v>42150</v>
      </c>
      <c r="C32" s="4"/>
      <c r="D32" s="4"/>
      <c r="E32" s="5"/>
      <c r="F32" s="4"/>
      <c r="G32" s="6"/>
    </row>
    <row r="33" spans="2:7" s="37" customFormat="1" x14ac:dyDescent="0.25">
      <c r="B33" s="39">
        <f t="shared" si="0"/>
        <v>42151</v>
      </c>
      <c r="C33" s="4"/>
      <c r="D33" s="4"/>
      <c r="E33" s="5"/>
      <c r="F33" s="4"/>
      <c r="G33" s="6"/>
    </row>
    <row r="34" spans="2:7" s="37" customFormat="1" x14ac:dyDescent="0.25">
      <c r="B34" s="39">
        <f t="shared" si="0"/>
        <v>42152</v>
      </c>
      <c r="C34" s="4"/>
      <c r="D34" s="4"/>
      <c r="E34" s="5"/>
      <c r="F34" s="4"/>
      <c r="G34" s="6"/>
    </row>
    <row r="35" spans="2:7" s="37" customFormat="1" x14ac:dyDescent="0.25">
      <c r="B35" s="39">
        <f t="shared" si="0"/>
        <v>42153</v>
      </c>
      <c r="C35" s="4"/>
      <c r="D35" s="4"/>
      <c r="E35" s="5"/>
      <c r="F35" s="4"/>
      <c r="G35" s="6"/>
    </row>
    <row r="36" spans="2:7" s="37" customFormat="1" x14ac:dyDescent="0.25">
      <c r="B36" s="38">
        <f t="shared" si="0"/>
        <v>42154</v>
      </c>
      <c r="C36" s="74"/>
      <c r="D36" s="7"/>
      <c r="E36" s="8"/>
      <c r="F36" s="7"/>
      <c r="G36" s="9"/>
    </row>
    <row r="37" spans="2:7" s="37" customFormat="1" ht="13.8" thickBot="1" x14ac:dyDescent="0.3">
      <c r="B37" s="40">
        <f t="shared" si="0"/>
        <v>42155</v>
      </c>
      <c r="C37" s="10"/>
      <c r="D37" s="13"/>
      <c r="E37" s="11"/>
      <c r="F37" s="10"/>
      <c r="G37" s="12"/>
    </row>
    <row r="38" spans="2:7" s="37" customFormat="1" x14ac:dyDescent="0.25">
      <c r="B38" s="41"/>
      <c r="C38" s="42"/>
      <c r="D38" s="43"/>
      <c r="E38" s="44">
        <f>SUM(E7:E37)</f>
        <v>0</v>
      </c>
      <c r="F38" s="45" t="s">
        <v>47</v>
      </c>
      <c r="G38" s="46"/>
    </row>
    <row r="39" spans="2:7" s="37" customFormat="1" x14ac:dyDescent="0.25">
      <c r="B39" s="47"/>
      <c r="C39" s="48" t="s">
        <v>58</v>
      </c>
      <c r="D39" s="49"/>
      <c r="E39" s="50">
        <f>E2*18</f>
        <v>0</v>
      </c>
      <c r="F39" s="51" t="s">
        <v>48</v>
      </c>
      <c r="G39" s="52"/>
    </row>
    <row r="40" spans="2:7" s="37" customFormat="1" x14ac:dyDescent="0.25">
      <c r="B40" s="47"/>
      <c r="C40" s="68"/>
      <c r="D40" s="53"/>
      <c r="E40" s="50">
        <f>IF(E38&gt;(18*E2),(E38-(18*E2)),0)</f>
        <v>0</v>
      </c>
      <c r="F40" s="51" t="s">
        <v>57</v>
      </c>
      <c r="G40" s="54"/>
    </row>
    <row r="41" spans="2:7" s="37" customFormat="1" x14ac:dyDescent="0.25">
      <c r="B41" s="47"/>
      <c r="C41" s="68"/>
      <c r="D41" s="49"/>
      <c r="E41" s="15"/>
      <c r="F41" s="51" t="s">
        <v>52</v>
      </c>
      <c r="G41" s="54"/>
    </row>
    <row r="42" spans="2:7" s="37" customFormat="1" x14ac:dyDescent="0.25">
      <c r="B42" s="47"/>
      <c r="C42" s="68"/>
      <c r="D42" s="49"/>
      <c r="E42" s="55" t="str">
        <f>IF(E38&gt;(18*E2),(E38*E41), "nvt")</f>
        <v>nvt</v>
      </c>
      <c r="F42" s="56" t="s">
        <v>54</v>
      </c>
      <c r="G42" s="54"/>
    </row>
    <row r="43" spans="2:7" s="37" customFormat="1" ht="13.8" thickBot="1" x14ac:dyDescent="0.3">
      <c r="B43" s="47"/>
      <c r="C43" s="68"/>
      <c r="D43" s="49"/>
      <c r="E43" s="57">
        <f>IF(E38&gt;(18*E2),(E39*E41), (E38*E41))</f>
        <v>0</v>
      </c>
      <c r="F43" s="58" t="s">
        <v>53</v>
      </c>
      <c r="G43" s="59"/>
    </row>
    <row r="44" spans="2:7" s="37" customFormat="1" x14ac:dyDescent="0.25">
      <c r="B44" s="47"/>
      <c r="C44" s="68"/>
      <c r="D44" s="49"/>
      <c r="E44" s="60">
        <f>SUM(G7:G37)</f>
        <v>0</v>
      </c>
      <c r="F44" s="61" t="s">
        <v>50</v>
      </c>
      <c r="G44" s="62"/>
    </row>
    <row r="45" spans="2:7" s="37" customFormat="1" x14ac:dyDescent="0.25">
      <c r="B45" s="47"/>
      <c r="C45" s="68"/>
      <c r="D45" s="49"/>
      <c r="E45" s="16"/>
      <c r="F45" s="51" t="s">
        <v>51</v>
      </c>
      <c r="G45" s="54"/>
    </row>
    <row r="46" spans="2:7" s="37" customFormat="1" ht="14.4" customHeight="1" thickBot="1" x14ac:dyDescent="0.3">
      <c r="B46" s="63"/>
      <c r="C46" s="69"/>
      <c r="D46" s="64"/>
      <c r="E46" s="65">
        <f>E44*E45</f>
        <v>0</v>
      </c>
      <c r="F46" s="58" t="s">
        <v>55</v>
      </c>
      <c r="G46" s="59"/>
    </row>
    <row r="48" spans="2:7" x14ac:dyDescent="0.25">
      <c r="B48" s="29" t="s">
        <v>0</v>
      </c>
      <c r="E48" s="29" t="s">
        <v>12</v>
      </c>
      <c r="G48" s="30"/>
    </row>
  </sheetData>
  <sheetProtection algorithmName="SHA-512" hashValue="YJhO2BnnmKN5PRiEVTD27X9tV+pcZFxcr9EDCcHuEcrraChYow2zM/ZrtOUMrAQ98pxj+P7UcQIM3Gh52/iq3Q==" saltValue="WsydvhD/nV0d94GYRlf9d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28" workbookViewId="0">
      <selection activeCell="E46" sqref="E46"/>
    </sheetView>
  </sheetViews>
  <sheetFormatPr defaultRowHeight="13.2" x14ac:dyDescent="0.25"/>
  <cols>
    <col min="1" max="1" width="7.88671875" style="27" customWidth="1"/>
    <col min="2" max="2" width="15.33203125" style="30" customWidth="1"/>
    <col min="3" max="3" width="70.77734375" style="27" customWidth="1"/>
    <col min="4" max="4" width="15.33203125" style="27" customWidth="1"/>
    <col min="5" max="5" width="12.33203125" style="27" customWidth="1"/>
    <col min="6" max="6" width="46.88671875" style="27" customWidth="1"/>
    <col min="7" max="7" width="11.6640625" style="27" customWidth="1"/>
    <col min="8" max="16384" width="8.88671875" style="27"/>
  </cols>
  <sheetData>
    <row r="1" spans="1:7" x14ac:dyDescent="0.25">
      <c r="A1" s="29" t="s">
        <v>1</v>
      </c>
      <c r="C1" s="14"/>
      <c r="D1" s="25" t="s">
        <v>29</v>
      </c>
      <c r="E1" s="66"/>
      <c r="F1" s="28" t="s">
        <v>28</v>
      </c>
    </row>
    <row r="2" spans="1:7" x14ac:dyDescent="0.25">
      <c r="A2" s="25" t="s">
        <v>3</v>
      </c>
      <c r="C2" s="14"/>
      <c r="D2" s="26"/>
      <c r="E2" s="31">
        <f>E1/5</f>
        <v>0</v>
      </c>
      <c r="F2" s="25" t="s">
        <v>11</v>
      </c>
    </row>
    <row r="3" spans="1:7" x14ac:dyDescent="0.25">
      <c r="A3" s="29" t="s">
        <v>2</v>
      </c>
      <c r="C3" s="14"/>
      <c r="D3" s="26"/>
      <c r="F3" s="26"/>
      <c r="G3" s="28"/>
    </row>
    <row r="4" spans="1:7" x14ac:dyDescent="0.25">
      <c r="A4" s="28" t="s">
        <v>34</v>
      </c>
      <c r="C4" s="14"/>
      <c r="D4" s="26"/>
      <c r="F4" s="26"/>
      <c r="G4" s="28"/>
    </row>
    <row r="5" spans="1:7" x14ac:dyDescent="0.25">
      <c r="A5" s="28"/>
      <c r="B5" s="27"/>
    </row>
    <row r="6" spans="1:7" ht="35.25" customHeight="1" x14ac:dyDescent="0.25">
      <c r="B6" s="32"/>
      <c r="C6" s="33" t="s">
        <v>56</v>
      </c>
      <c r="D6" s="34" t="s">
        <v>44</v>
      </c>
      <c r="E6" s="35" t="s">
        <v>45</v>
      </c>
      <c r="F6" s="36" t="s">
        <v>43</v>
      </c>
      <c r="G6" s="35" t="s">
        <v>46</v>
      </c>
    </row>
    <row r="7" spans="1:7" s="37" customFormat="1" ht="12.75" customHeight="1" x14ac:dyDescent="0.25">
      <c r="B7" s="39">
        <v>42156</v>
      </c>
      <c r="C7" s="4"/>
      <c r="D7" s="4"/>
      <c r="E7" s="5"/>
      <c r="F7" s="4"/>
      <c r="G7" s="6"/>
    </row>
    <row r="8" spans="1:7" s="37" customFormat="1" x14ac:dyDescent="0.25">
      <c r="B8" s="39">
        <f>B7+1</f>
        <v>42157</v>
      </c>
      <c r="C8" s="4"/>
      <c r="D8" s="4"/>
      <c r="E8" s="5"/>
      <c r="F8" s="4"/>
      <c r="G8" s="6"/>
    </row>
    <row r="9" spans="1:7" s="37" customFormat="1" x14ac:dyDescent="0.25">
      <c r="B9" s="39">
        <f t="shared" ref="B9:B36" si="0">B8+1</f>
        <v>42158</v>
      </c>
      <c r="C9" s="4"/>
      <c r="D9" s="4"/>
      <c r="E9" s="5"/>
      <c r="F9" s="4"/>
      <c r="G9" s="6"/>
    </row>
    <row r="10" spans="1:7" s="37" customFormat="1" x14ac:dyDescent="0.25">
      <c r="B10" s="39">
        <f t="shared" si="0"/>
        <v>42159</v>
      </c>
      <c r="C10" s="4"/>
      <c r="D10" s="4"/>
      <c r="E10" s="5"/>
      <c r="F10" s="4"/>
      <c r="G10" s="6"/>
    </row>
    <row r="11" spans="1:7" s="37" customFormat="1" x14ac:dyDescent="0.25">
      <c r="B11" s="39">
        <f t="shared" si="0"/>
        <v>42160</v>
      </c>
      <c r="C11" s="4"/>
      <c r="D11" s="4"/>
      <c r="E11" s="5"/>
      <c r="F11" s="4"/>
      <c r="G11" s="6"/>
    </row>
    <row r="12" spans="1:7" s="37" customFormat="1" x14ac:dyDescent="0.25">
      <c r="B12" s="38">
        <f t="shared" si="0"/>
        <v>42161</v>
      </c>
      <c r="C12" s="7"/>
      <c r="D12" s="7"/>
      <c r="E12" s="8"/>
      <c r="F12" s="7"/>
      <c r="G12" s="9"/>
    </row>
    <row r="13" spans="1:7" s="37" customFormat="1" x14ac:dyDescent="0.25">
      <c r="B13" s="38">
        <f t="shared" si="0"/>
        <v>42162</v>
      </c>
      <c r="C13" s="7"/>
      <c r="D13" s="7"/>
      <c r="E13" s="8"/>
      <c r="F13" s="7"/>
      <c r="G13" s="9"/>
    </row>
    <row r="14" spans="1:7" s="37" customFormat="1" x14ac:dyDescent="0.25">
      <c r="B14" s="39">
        <f t="shared" si="0"/>
        <v>42163</v>
      </c>
      <c r="C14" s="4"/>
      <c r="D14" s="4"/>
      <c r="E14" s="5"/>
      <c r="F14" s="4"/>
      <c r="G14" s="6"/>
    </row>
    <row r="15" spans="1:7" s="37" customFormat="1" x14ac:dyDescent="0.25">
      <c r="B15" s="39">
        <f t="shared" si="0"/>
        <v>42164</v>
      </c>
      <c r="C15" s="4"/>
      <c r="D15" s="4"/>
      <c r="E15" s="5"/>
      <c r="F15" s="4"/>
      <c r="G15" s="6"/>
    </row>
    <row r="16" spans="1:7" s="37" customFormat="1" x14ac:dyDescent="0.25">
      <c r="B16" s="39">
        <f t="shared" si="0"/>
        <v>42165</v>
      </c>
      <c r="C16" s="4"/>
      <c r="D16" s="4"/>
      <c r="E16" s="5"/>
      <c r="F16" s="4"/>
      <c r="G16" s="6"/>
    </row>
    <row r="17" spans="2:7" s="37" customFormat="1" x14ac:dyDescent="0.25">
      <c r="B17" s="39">
        <f t="shared" si="0"/>
        <v>42166</v>
      </c>
      <c r="C17" s="4"/>
      <c r="D17" s="4"/>
      <c r="E17" s="5"/>
      <c r="F17" s="4"/>
      <c r="G17" s="6"/>
    </row>
    <row r="18" spans="2:7" s="37" customFormat="1" x14ac:dyDescent="0.25">
      <c r="B18" s="39">
        <f t="shared" si="0"/>
        <v>42167</v>
      </c>
      <c r="C18" s="4"/>
      <c r="D18" s="4"/>
      <c r="E18" s="5"/>
      <c r="F18" s="4"/>
      <c r="G18" s="6"/>
    </row>
    <row r="19" spans="2:7" s="37" customFormat="1" x14ac:dyDescent="0.25">
      <c r="B19" s="38">
        <f t="shared" si="0"/>
        <v>42168</v>
      </c>
      <c r="C19" s="7"/>
      <c r="D19" s="7"/>
      <c r="E19" s="8"/>
      <c r="F19" s="7"/>
      <c r="G19" s="9"/>
    </row>
    <row r="20" spans="2:7" s="37" customFormat="1" x14ac:dyDescent="0.25">
      <c r="B20" s="38">
        <f t="shared" si="0"/>
        <v>42169</v>
      </c>
      <c r="C20" s="7"/>
      <c r="D20" s="7"/>
      <c r="E20" s="8"/>
      <c r="F20" s="7"/>
      <c r="G20" s="9"/>
    </row>
    <row r="21" spans="2:7" s="37" customFormat="1" x14ac:dyDescent="0.25">
      <c r="B21" s="39">
        <f t="shared" si="0"/>
        <v>42170</v>
      </c>
      <c r="C21" s="4"/>
      <c r="D21" s="4"/>
      <c r="E21" s="5"/>
      <c r="F21" s="4"/>
      <c r="G21" s="6"/>
    </row>
    <row r="22" spans="2:7" s="37" customFormat="1" x14ac:dyDescent="0.25">
      <c r="B22" s="39">
        <f t="shared" si="0"/>
        <v>42171</v>
      </c>
      <c r="C22" s="4"/>
      <c r="D22" s="4"/>
      <c r="E22" s="5"/>
      <c r="F22" s="4"/>
      <c r="G22" s="6"/>
    </row>
    <row r="23" spans="2:7" s="37" customFormat="1" x14ac:dyDescent="0.25">
      <c r="B23" s="39">
        <f t="shared" si="0"/>
        <v>42172</v>
      </c>
      <c r="C23" s="4"/>
      <c r="D23" s="4"/>
      <c r="E23" s="5"/>
      <c r="F23" s="4"/>
      <c r="G23" s="6"/>
    </row>
    <row r="24" spans="2:7" s="37" customFormat="1" x14ac:dyDescent="0.25">
      <c r="B24" s="39">
        <f t="shared" si="0"/>
        <v>42173</v>
      </c>
      <c r="C24" s="4"/>
      <c r="D24" s="4"/>
      <c r="E24" s="5"/>
      <c r="F24" s="4"/>
      <c r="G24" s="6"/>
    </row>
    <row r="25" spans="2:7" s="37" customFormat="1" x14ac:dyDescent="0.25">
      <c r="B25" s="39">
        <f t="shared" si="0"/>
        <v>42174</v>
      </c>
      <c r="C25" s="4"/>
      <c r="D25" s="4"/>
      <c r="E25" s="5"/>
      <c r="F25" s="4"/>
      <c r="G25" s="6"/>
    </row>
    <row r="26" spans="2:7" s="37" customFormat="1" x14ac:dyDescent="0.25">
      <c r="B26" s="38">
        <f t="shared" si="0"/>
        <v>42175</v>
      </c>
      <c r="C26" s="7"/>
      <c r="D26" s="7"/>
      <c r="E26" s="8"/>
      <c r="F26" s="7"/>
      <c r="G26" s="9"/>
    </row>
    <row r="27" spans="2:7" s="37" customFormat="1" x14ac:dyDescent="0.25">
      <c r="B27" s="38">
        <f t="shared" si="0"/>
        <v>42176</v>
      </c>
      <c r="C27" s="7"/>
      <c r="D27" s="7"/>
      <c r="E27" s="8"/>
      <c r="F27" s="7"/>
      <c r="G27" s="9"/>
    </row>
    <row r="28" spans="2:7" s="37" customFormat="1" x14ac:dyDescent="0.25">
      <c r="B28" s="39">
        <f t="shared" si="0"/>
        <v>42177</v>
      </c>
      <c r="C28" s="4"/>
      <c r="D28" s="4"/>
      <c r="E28" s="5"/>
      <c r="F28" s="4"/>
      <c r="G28" s="6"/>
    </row>
    <row r="29" spans="2:7" s="37" customFormat="1" x14ac:dyDescent="0.25">
      <c r="B29" s="39">
        <f t="shared" si="0"/>
        <v>42178</v>
      </c>
      <c r="C29" s="4"/>
      <c r="D29" s="4"/>
      <c r="E29" s="5"/>
      <c r="F29" s="4"/>
      <c r="G29" s="6"/>
    </row>
    <row r="30" spans="2:7" s="37" customFormat="1" x14ac:dyDescent="0.25">
      <c r="B30" s="39">
        <f t="shared" si="0"/>
        <v>42179</v>
      </c>
      <c r="C30" s="4"/>
      <c r="D30" s="4"/>
      <c r="E30" s="5"/>
      <c r="F30" s="4"/>
      <c r="G30" s="6"/>
    </row>
    <row r="31" spans="2:7" s="37" customFormat="1" x14ac:dyDescent="0.25">
      <c r="B31" s="39">
        <f t="shared" si="0"/>
        <v>42180</v>
      </c>
      <c r="C31" s="4"/>
      <c r="D31" s="4"/>
      <c r="E31" s="5"/>
      <c r="F31" s="4"/>
      <c r="G31" s="6"/>
    </row>
    <row r="32" spans="2:7" s="37" customFormat="1" x14ac:dyDescent="0.25">
      <c r="B32" s="39">
        <f t="shared" si="0"/>
        <v>42181</v>
      </c>
      <c r="C32" s="4"/>
      <c r="D32" s="4"/>
      <c r="E32" s="5"/>
      <c r="F32" s="4"/>
      <c r="G32" s="6"/>
    </row>
    <row r="33" spans="2:7" s="37" customFormat="1" x14ac:dyDescent="0.25">
      <c r="B33" s="38">
        <f t="shared" si="0"/>
        <v>42182</v>
      </c>
      <c r="C33" s="7"/>
      <c r="D33" s="7"/>
      <c r="E33" s="8"/>
      <c r="F33" s="7"/>
      <c r="G33" s="9"/>
    </row>
    <row r="34" spans="2:7" s="37" customFormat="1" x14ac:dyDescent="0.25">
      <c r="B34" s="38">
        <f t="shared" si="0"/>
        <v>42183</v>
      </c>
      <c r="C34" s="7"/>
      <c r="D34" s="7"/>
      <c r="E34" s="8"/>
      <c r="F34" s="7"/>
      <c r="G34" s="9"/>
    </row>
    <row r="35" spans="2:7" s="37" customFormat="1" x14ac:dyDescent="0.25">
      <c r="B35" s="39">
        <f t="shared" si="0"/>
        <v>42184</v>
      </c>
      <c r="C35" s="4"/>
      <c r="D35" s="4"/>
      <c r="E35" s="5"/>
      <c r="F35" s="4"/>
      <c r="G35" s="6"/>
    </row>
    <row r="36" spans="2:7" s="37" customFormat="1" ht="13.8" thickBot="1" x14ac:dyDescent="0.3">
      <c r="B36" s="39">
        <f t="shared" si="0"/>
        <v>42185</v>
      </c>
      <c r="C36" s="67"/>
      <c r="D36" s="4"/>
      <c r="E36" s="5"/>
      <c r="F36" s="4"/>
      <c r="G36" s="6"/>
    </row>
    <row r="37" spans="2:7" s="37" customFormat="1" x14ac:dyDescent="0.25">
      <c r="B37" s="41"/>
      <c r="C37" s="42"/>
      <c r="D37" s="43"/>
      <c r="E37" s="44">
        <f>SUM(E7:E36)</f>
        <v>0</v>
      </c>
      <c r="F37" s="45" t="s">
        <v>47</v>
      </c>
      <c r="G37" s="46"/>
    </row>
    <row r="38" spans="2:7" s="37" customFormat="1" x14ac:dyDescent="0.25">
      <c r="B38" s="47"/>
      <c r="C38" s="48" t="s">
        <v>58</v>
      </c>
      <c r="D38" s="49"/>
      <c r="E38" s="50">
        <f>E2*22</f>
        <v>0</v>
      </c>
      <c r="F38" s="51" t="s">
        <v>48</v>
      </c>
      <c r="G38" s="52"/>
    </row>
    <row r="39" spans="2:7" s="37" customFormat="1" x14ac:dyDescent="0.25">
      <c r="B39" s="47"/>
      <c r="C39" s="68"/>
      <c r="D39" s="53"/>
      <c r="E39" s="50">
        <f>IF(E37&gt;(22*E2),(E37-(22*E2)),0)</f>
        <v>0</v>
      </c>
      <c r="F39" s="51" t="s">
        <v>57</v>
      </c>
      <c r="G39" s="54"/>
    </row>
    <row r="40" spans="2:7" s="37" customFormat="1" x14ac:dyDescent="0.25">
      <c r="B40" s="47"/>
      <c r="C40" s="68"/>
      <c r="D40" s="49"/>
      <c r="E40" s="15"/>
      <c r="F40" s="51" t="s">
        <v>52</v>
      </c>
      <c r="G40" s="54"/>
    </row>
    <row r="41" spans="2:7" s="37" customFormat="1" x14ac:dyDescent="0.25">
      <c r="B41" s="47"/>
      <c r="C41" s="68"/>
      <c r="D41" s="49"/>
      <c r="E41" s="55" t="str">
        <f>IF(E37&gt;(22*E2),(E37*E40), "nvt")</f>
        <v>nvt</v>
      </c>
      <c r="F41" s="56" t="s">
        <v>54</v>
      </c>
      <c r="G41" s="54"/>
    </row>
    <row r="42" spans="2:7" s="37" customFormat="1" ht="13.8" thickBot="1" x14ac:dyDescent="0.3">
      <c r="B42" s="47"/>
      <c r="C42" s="68"/>
      <c r="D42" s="49"/>
      <c r="E42" s="57">
        <f>IF(E37&gt;(22*E2),(E38*E40), (E37*E40))</f>
        <v>0</v>
      </c>
      <c r="F42" s="58" t="s">
        <v>53</v>
      </c>
      <c r="G42" s="59"/>
    </row>
    <row r="43" spans="2:7" s="37" customFormat="1" x14ac:dyDescent="0.25">
      <c r="B43" s="47"/>
      <c r="C43" s="68"/>
      <c r="D43" s="49"/>
      <c r="E43" s="60">
        <f>SUM(G7:G36)</f>
        <v>0</v>
      </c>
      <c r="F43" s="61" t="s">
        <v>50</v>
      </c>
      <c r="G43" s="62"/>
    </row>
    <row r="44" spans="2:7" s="37" customFormat="1" x14ac:dyDescent="0.25">
      <c r="B44" s="47"/>
      <c r="C44" s="68"/>
      <c r="D44" s="49"/>
      <c r="E44" s="16"/>
      <c r="F44" s="51" t="s">
        <v>51</v>
      </c>
      <c r="G44" s="54"/>
    </row>
    <row r="45" spans="2:7" s="37" customFormat="1" ht="14.4" customHeight="1" thickBot="1" x14ac:dyDescent="0.3">
      <c r="B45" s="63"/>
      <c r="C45" s="69"/>
      <c r="D45" s="64"/>
      <c r="E45" s="65">
        <f>E43*E44</f>
        <v>0</v>
      </c>
      <c r="F45" s="58" t="s">
        <v>55</v>
      </c>
      <c r="G45" s="59"/>
    </row>
    <row r="47" spans="2:7" x14ac:dyDescent="0.25">
      <c r="B47" s="29" t="s">
        <v>0</v>
      </c>
      <c r="E47" s="29" t="s">
        <v>12</v>
      </c>
      <c r="G47" s="30"/>
    </row>
  </sheetData>
  <sheetProtection algorithmName="SHA-512" hashValue="ev0LFCDcoanXj8Al4BcgUHiUVgnKlxuSnvJaxs7SWJJsqvw1hrcKxBtnicq350fqPKnhewbM4dMu2cgjSGKfwQ==" saltValue="6/nDp0OjX8ne9aHquuOvB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17" workbookViewId="0">
      <selection activeCell="E45" sqref="E45"/>
    </sheetView>
  </sheetViews>
  <sheetFormatPr defaultRowHeight="13.2" x14ac:dyDescent="0.25"/>
  <cols>
    <col min="1" max="1" width="7.88671875" style="27" customWidth="1"/>
    <col min="2" max="2" width="15.33203125" style="30" customWidth="1"/>
    <col min="3" max="3" width="70.77734375" style="27" customWidth="1"/>
    <col min="4" max="4" width="15.33203125" style="27" customWidth="1"/>
    <col min="5" max="5" width="12.33203125" style="27" customWidth="1"/>
    <col min="6" max="6" width="46.88671875" style="27" customWidth="1"/>
    <col min="7" max="7" width="11.6640625" style="27" customWidth="1"/>
    <col min="8" max="16384" width="8.88671875" style="27"/>
  </cols>
  <sheetData>
    <row r="1" spans="1:7" x14ac:dyDescent="0.25">
      <c r="A1" s="29" t="s">
        <v>1</v>
      </c>
      <c r="C1" s="14"/>
      <c r="D1" s="25" t="s">
        <v>29</v>
      </c>
      <c r="E1" s="66"/>
      <c r="F1" s="28" t="s">
        <v>28</v>
      </c>
    </row>
    <row r="2" spans="1:7" x14ac:dyDescent="0.25">
      <c r="A2" s="25" t="s">
        <v>3</v>
      </c>
      <c r="C2" s="14"/>
      <c r="D2" s="26"/>
      <c r="E2" s="31">
        <f>E1/5</f>
        <v>0</v>
      </c>
      <c r="F2" s="25" t="s">
        <v>11</v>
      </c>
    </row>
    <row r="3" spans="1:7" x14ac:dyDescent="0.25">
      <c r="A3" s="29" t="s">
        <v>2</v>
      </c>
      <c r="C3" s="14"/>
      <c r="D3" s="26"/>
      <c r="F3" s="26"/>
      <c r="G3" s="28"/>
    </row>
    <row r="4" spans="1:7" x14ac:dyDescent="0.25">
      <c r="A4" s="28" t="s">
        <v>34</v>
      </c>
      <c r="C4" s="14"/>
      <c r="D4" s="26"/>
      <c r="F4" s="26"/>
      <c r="G4" s="28"/>
    </row>
    <row r="5" spans="1:7" x14ac:dyDescent="0.25">
      <c r="A5" s="28"/>
      <c r="B5" s="27"/>
    </row>
    <row r="6" spans="1:7" ht="35.25" customHeight="1" x14ac:dyDescent="0.25">
      <c r="B6" s="32"/>
      <c r="C6" s="33" t="s">
        <v>56</v>
      </c>
      <c r="D6" s="34" t="s">
        <v>44</v>
      </c>
      <c r="E6" s="35" t="s">
        <v>45</v>
      </c>
      <c r="F6" s="36" t="s">
        <v>43</v>
      </c>
      <c r="G6" s="35" t="s">
        <v>46</v>
      </c>
    </row>
    <row r="7" spans="1:7" s="37" customFormat="1" ht="12.75" customHeight="1" x14ac:dyDescent="0.25">
      <c r="B7" s="39">
        <v>42186</v>
      </c>
      <c r="C7" s="4"/>
      <c r="D7" s="4"/>
      <c r="E7" s="5"/>
      <c r="F7" s="4"/>
      <c r="G7" s="6"/>
    </row>
    <row r="8" spans="1:7" s="37" customFormat="1" x14ac:dyDescent="0.25">
      <c r="B8" s="39">
        <f>B7+1</f>
        <v>42187</v>
      </c>
      <c r="C8" s="4"/>
      <c r="D8" s="4"/>
      <c r="E8" s="5"/>
      <c r="F8" s="4"/>
      <c r="G8" s="6"/>
    </row>
    <row r="9" spans="1:7" s="37" customFormat="1" x14ac:dyDescent="0.25">
      <c r="B9" s="39">
        <f t="shared" ref="B9:B37" si="0">B8+1</f>
        <v>42188</v>
      </c>
      <c r="C9" s="4"/>
      <c r="D9" s="4"/>
      <c r="E9" s="5"/>
      <c r="F9" s="4"/>
      <c r="G9" s="6"/>
    </row>
    <row r="10" spans="1:7" s="37" customFormat="1" x14ac:dyDescent="0.25">
      <c r="B10" s="38">
        <f t="shared" si="0"/>
        <v>42189</v>
      </c>
      <c r="C10" s="7"/>
      <c r="D10" s="7"/>
      <c r="E10" s="8"/>
      <c r="F10" s="7"/>
      <c r="G10" s="9"/>
    </row>
    <row r="11" spans="1:7" s="37" customFormat="1" x14ac:dyDescent="0.25">
      <c r="B11" s="38">
        <f t="shared" si="0"/>
        <v>42190</v>
      </c>
      <c r="C11" s="7"/>
      <c r="D11" s="7"/>
      <c r="E11" s="8"/>
      <c r="F11" s="7"/>
      <c r="G11" s="9"/>
    </row>
    <row r="12" spans="1:7" s="37" customFormat="1" x14ac:dyDescent="0.25">
      <c r="B12" s="39">
        <f t="shared" si="0"/>
        <v>42191</v>
      </c>
      <c r="C12" s="4"/>
      <c r="D12" s="4"/>
      <c r="E12" s="5"/>
      <c r="F12" s="4"/>
      <c r="G12" s="6"/>
    </row>
    <row r="13" spans="1:7" s="37" customFormat="1" x14ac:dyDescent="0.25">
      <c r="B13" s="39">
        <f t="shared" si="0"/>
        <v>42192</v>
      </c>
      <c r="C13" s="4"/>
      <c r="D13" s="4"/>
      <c r="E13" s="5"/>
      <c r="F13" s="4"/>
      <c r="G13" s="6"/>
    </row>
    <row r="14" spans="1:7" s="37" customFormat="1" x14ac:dyDescent="0.25">
      <c r="B14" s="39">
        <f t="shared" si="0"/>
        <v>42193</v>
      </c>
      <c r="C14" s="4"/>
      <c r="D14" s="4"/>
      <c r="E14" s="5"/>
      <c r="F14" s="4"/>
      <c r="G14" s="6"/>
    </row>
    <row r="15" spans="1:7" s="37" customFormat="1" x14ac:dyDescent="0.25">
      <c r="B15" s="39">
        <f t="shared" si="0"/>
        <v>42194</v>
      </c>
      <c r="C15" s="4"/>
      <c r="D15" s="4"/>
      <c r="E15" s="5"/>
      <c r="F15" s="4"/>
      <c r="G15" s="6"/>
    </row>
    <row r="16" spans="1:7" s="37" customFormat="1" x14ac:dyDescent="0.25">
      <c r="B16" s="39">
        <f t="shared" si="0"/>
        <v>42195</v>
      </c>
      <c r="C16" s="4"/>
      <c r="D16" s="4"/>
      <c r="E16" s="5"/>
      <c r="F16" s="4"/>
      <c r="G16" s="6"/>
    </row>
    <row r="17" spans="2:7" s="37" customFormat="1" x14ac:dyDescent="0.25">
      <c r="B17" s="38">
        <f t="shared" si="0"/>
        <v>42196</v>
      </c>
      <c r="C17" s="7"/>
      <c r="D17" s="7"/>
      <c r="E17" s="8"/>
      <c r="F17" s="7"/>
      <c r="G17" s="9"/>
    </row>
    <row r="18" spans="2:7" s="37" customFormat="1" x14ac:dyDescent="0.25">
      <c r="B18" s="38">
        <f t="shared" si="0"/>
        <v>42197</v>
      </c>
      <c r="C18" s="7"/>
      <c r="D18" s="7"/>
      <c r="E18" s="8"/>
      <c r="F18" s="7"/>
      <c r="G18" s="9"/>
    </row>
    <row r="19" spans="2:7" s="37" customFormat="1" x14ac:dyDescent="0.25">
      <c r="B19" s="39">
        <f t="shared" si="0"/>
        <v>42198</v>
      </c>
      <c r="C19" s="4"/>
      <c r="D19" s="4"/>
      <c r="E19" s="5"/>
      <c r="F19" s="4"/>
      <c r="G19" s="6"/>
    </row>
    <row r="20" spans="2:7" s="37" customFormat="1" x14ac:dyDescent="0.25">
      <c r="B20" s="39">
        <f t="shared" si="0"/>
        <v>42199</v>
      </c>
      <c r="C20" s="4"/>
      <c r="D20" s="4"/>
      <c r="E20" s="5"/>
      <c r="F20" s="4"/>
      <c r="G20" s="6"/>
    </row>
    <row r="21" spans="2:7" s="37" customFormat="1" x14ac:dyDescent="0.25">
      <c r="B21" s="39">
        <f t="shared" si="0"/>
        <v>42200</v>
      </c>
      <c r="C21" s="4"/>
      <c r="D21" s="4"/>
      <c r="E21" s="5"/>
      <c r="F21" s="4"/>
      <c r="G21" s="6"/>
    </row>
    <row r="22" spans="2:7" s="37" customFormat="1" x14ac:dyDescent="0.25">
      <c r="B22" s="39">
        <f t="shared" si="0"/>
        <v>42201</v>
      </c>
      <c r="C22" s="4"/>
      <c r="D22" s="4"/>
      <c r="E22" s="5"/>
      <c r="F22" s="4"/>
      <c r="G22" s="6"/>
    </row>
    <row r="23" spans="2:7" s="37" customFormat="1" x14ac:dyDescent="0.25">
      <c r="B23" s="39">
        <f t="shared" si="0"/>
        <v>42202</v>
      </c>
      <c r="C23" s="4"/>
      <c r="D23" s="4"/>
      <c r="E23" s="5"/>
      <c r="F23" s="4"/>
      <c r="G23" s="6"/>
    </row>
    <row r="24" spans="2:7" s="37" customFormat="1" x14ac:dyDescent="0.25">
      <c r="B24" s="38">
        <f t="shared" si="0"/>
        <v>42203</v>
      </c>
      <c r="C24" s="7"/>
      <c r="D24" s="7"/>
      <c r="E24" s="8"/>
      <c r="F24" s="7"/>
      <c r="G24" s="9"/>
    </row>
    <row r="25" spans="2:7" s="37" customFormat="1" x14ac:dyDescent="0.25">
      <c r="B25" s="38">
        <f t="shared" si="0"/>
        <v>42204</v>
      </c>
      <c r="C25" s="7"/>
      <c r="D25" s="7"/>
      <c r="E25" s="8"/>
      <c r="F25" s="7"/>
      <c r="G25" s="9"/>
    </row>
    <row r="26" spans="2:7" s="37" customFormat="1" x14ac:dyDescent="0.25">
      <c r="B26" s="39">
        <f t="shared" si="0"/>
        <v>42205</v>
      </c>
      <c r="C26" s="4"/>
      <c r="D26" s="4"/>
      <c r="E26" s="5"/>
      <c r="F26" s="4"/>
      <c r="G26" s="6"/>
    </row>
    <row r="27" spans="2:7" s="37" customFormat="1" x14ac:dyDescent="0.25">
      <c r="B27" s="38">
        <f t="shared" si="0"/>
        <v>42206</v>
      </c>
      <c r="C27" s="7" t="s">
        <v>16</v>
      </c>
      <c r="D27" s="7"/>
      <c r="E27" s="8"/>
      <c r="F27" s="7"/>
      <c r="G27" s="9"/>
    </row>
    <row r="28" spans="2:7" s="37" customFormat="1" x14ac:dyDescent="0.25">
      <c r="B28" s="39">
        <f t="shared" si="0"/>
        <v>42207</v>
      </c>
      <c r="C28" s="4"/>
      <c r="D28" s="4"/>
      <c r="E28" s="5"/>
      <c r="F28" s="4"/>
      <c r="G28" s="6"/>
    </row>
    <row r="29" spans="2:7" s="37" customFormat="1" x14ac:dyDescent="0.25">
      <c r="B29" s="39">
        <f t="shared" si="0"/>
        <v>42208</v>
      </c>
      <c r="C29" s="4"/>
      <c r="D29" s="4"/>
      <c r="E29" s="5"/>
      <c r="F29" s="4"/>
      <c r="G29" s="6"/>
    </row>
    <row r="30" spans="2:7" s="37" customFormat="1" x14ac:dyDescent="0.25">
      <c r="B30" s="39">
        <f t="shared" si="0"/>
        <v>42209</v>
      </c>
      <c r="C30" s="4"/>
      <c r="D30" s="4"/>
      <c r="E30" s="5"/>
      <c r="F30" s="4"/>
      <c r="G30" s="6"/>
    </row>
    <row r="31" spans="2:7" s="37" customFormat="1" x14ac:dyDescent="0.25">
      <c r="B31" s="38">
        <f t="shared" si="0"/>
        <v>42210</v>
      </c>
      <c r="C31" s="7"/>
      <c r="D31" s="7"/>
      <c r="E31" s="8"/>
      <c r="F31" s="7"/>
      <c r="G31" s="9"/>
    </row>
    <row r="32" spans="2:7" s="37" customFormat="1" x14ac:dyDescent="0.25">
      <c r="B32" s="38">
        <f t="shared" si="0"/>
        <v>42211</v>
      </c>
      <c r="C32" s="7"/>
      <c r="D32" s="7"/>
      <c r="E32" s="8"/>
      <c r="F32" s="7"/>
      <c r="G32" s="9"/>
    </row>
    <row r="33" spans="2:7" s="37" customFormat="1" x14ac:dyDescent="0.25">
      <c r="B33" s="39">
        <f t="shared" si="0"/>
        <v>42212</v>
      </c>
      <c r="C33" s="4"/>
      <c r="D33" s="4"/>
      <c r="E33" s="5"/>
      <c r="F33" s="4"/>
      <c r="G33" s="6"/>
    </row>
    <row r="34" spans="2:7" s="37" customFormat="1" x14ac:dyDescent="0.25">
      <c r="B34" s="39">
        <f t="shared" si="0"/>
        <v>42213</v>
      </c>
      <c r="C34" s="4"/>
      <c r="D34" s="4"/>
      <c r="E34" s="5"/>
      <c r="F34" s="4"/>
      <c r="G34" s="6"/>
    </row>
    <row r="35" spans="2:7" s="37" customFormat="1" x14ac:dyDescent="0.25">
      <c r="B35" s="39">
        <f t="shared" si="0"/>
        <v>42214</v>
      </c>
      <c r="C35" s="4"/>
      <c r="D35" s="4"/>
      <c r="E35" s="5"/>
      <c r="F35" s="4"/>
      <c r="G35" s="6"/>
    </row>
    <row r="36" spans="2:7" s="37" customFormat="1" x14ac:dyDescent="0.25">
      <c r="B36" s="39">
        <f t="shared" si="0"/>
        <v>42215</v>
      </c>
      <c r="C36" s="67"/>
      <c r="D36" s="4"/>
      <c r="E36" s="5"/>
      <c r="F36" s="4"/>
      <c r="G36" s="6"/>
    </row>
    <row r="37" spans="2:7" s="37" customFormat="1" ht="13.8" thickBot="1" x14ac:dyDescent="0.3">
      <c r="B37" s="41">
        <f t="shared" si="0"/>
        <v>42216</v>
      </c>
      <c r="C37" s="70"/>
      <c r="D37" s="71"/>
      <c r="E37" s="72"/>
      <c r="F37" s="70"/>
      <c r="G37" s="73"/>
    </row>
    <row r="38" spans="2:7" s="37" customFormat="1" x14ac:dyDescent="0.25">
      <c r="B38" s="41"/>
      <c r="C38" s="42"/>
      <c r="D38" s="43"/>
      <c r="E38" s="44">
        <f>SUM(E7:E37)</f>
        <v>0</v>
      </c>
      <c r="F38" s="45" t="s">
        <v>47</v>
      </c>
      <c r="G38" s="46"/>
    </row>
    <row r="39" spans="2:7" s="37" customFormat="1" x14ac:dyDescent="0.25">
      <c r="B39" s="47"/>
      <c r="C39" s="48" t="s">
        <v>58</v>
      </c>
      <c r="D39" s="49"/>
      <c r="E39" s="50">
        <f>E2*22</f>
        <v>0</v>
      </c>
      <c r="F39" s="51" t="s">
        <v>48</v>
      </c>
      <c r="G39" s="52"/>
    </row>
    <row r="40" spans="2:7" s="37" customFormat="1" x14ac:dyDescent="0.25">
      <c r="B40" s="47"/>
      <c r="C40" s="68"/>
      <c r="D40" s="53"/>
      <c r="E40" s="50">
        <f>IF(E38&gt;(22*E2),(E38-(22*E2)),0)</f>
        <v>0</v>
      </c>
      <c r="F40" s="51" t="s">
        <v>57</v>
      </c>
      <c r="G40" s="54"/>
    </row>
    <row r="41" spans="2:7" s="37" customFormat="1" x14ac:dyDescent="0.25">
      <c r="B41" s="47"/>
      <c r="C41" s="68"/>
      <c r="D41" s="49"/>
      <c r="E41" s="15"/>
      <c r="F41" s="51" t="s">
        <v>52</v>
      </c>
      <c r="G41" s="54"/>
    </row>
    <row r="42" spans="2:7" s="37" customFormat="1" x14ac:dyDescent="0.25">
      <c r="B42" s="47"/>
      <c r="C42" s="68"/>
      <c r="D42" s="49"/>
      <c r="E42" s="55" t="str">
        <f>IF(E38&gt;(22*E2),(E38*E41), "nvt")</f>
        <v>nvt</v>
      </c>
      <c r="F42" s="56" t="s">
        <v>54</v>
      </c>
      <c r="G42" s="54"/>
    </row>
    <row r="43" spans="2:7" s="37" customFormat="1" ht="13.8" thickBot="1" x14ac:dyDescent="0.3">
      <c r="B43" s="47"/>
      <c r="C43" s="68"/>
      <c r="D43" s="49"/>
      <c r="E43" s="57">
        <f>IF(E38&gt;(22*E2),(E39*E41), (E38*E41))</f>
        <v>0</v>
      </c>
      <c r="F43" s="58" t="s">
        <v>53</v>
      </c>
      <c r="G43" s="59"/>
    </row>
    <row r="44" spans="2:7" s="37" customFormat="1" x14ac:dyDescent="0.25">
      <c r="B44" s="47"/>
      <c r="C44" s="68"/>
      <c r="D44" s="49"/>
      <c r="E44" s="60">
        <f>SUM(G7:G37)</f>
        <v>0</v>
      </c>
      <c r="F44" s="61" t="s">
        <v>50</v>
      </c>
      <c r="G44" s="62"/>
    </row>
    <row r="45" spans="2:7" s="37" customFormat="1" x14ac:dyDescent="0.25">
      <c r="B45" s="47"/>
      <c r="C45" s="68"/>
      <c r="D45" s="49"/>
      <c r="E45" s="16"/>
      <c r="F45" s="51" t="s">
        <v>51</v>
      </c>
      <c r="G45" s="54"/>
    </row>
    <row r="46" spans="2:7" s="37" customFormat="1" ht="14.4" customHeight="1" thickBot="1" x14ac:dyDescent="0.3">
      <c r="B46" s="63"/>
      <c r="C46" s="69"/>
      <c r="D46" s="64"/>
      <c r="E46" s="65">
        <f>E44*E45</f>
        <v>0</v>
      </c>
      <c r="F46" s="58" t="s">
        <v>55</v>
      </c>
      <c r="G46" s="59"/>
    </row>
    <row r="48" spans="2:7" x14ac:dyDescent="0.25">
      <c r="B48" s="29" t="s">
        <v>0</v>
      </c>
      <c r="E48" s="29" t="s">
        <v>12</v>
      </c>
      <c r="G48" s="30"/>
    </row>
  </sheetData>
  <sheetProtection algorithmName="SHA-512" hashValue="gfqdctZT3fDkO7VKzj1Pl7gi5MoPT9FK5Grfq9lT5rrppQaMm7Wcz1IXN2HHwVZauRcjcvQdX2yl8U3+q5e8mQ==" saltValue="v2Jo/wfDy1yb4dfiwhhZL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19" workbookViewId="0">
      <selection activeCell="E47" sqref="E47"/>
    </sheetView>
  </sheetViews>
  <sheetFormatPr defaultRowHeight="13.2" x14ac:dyDescent="0.25"/>
  <cols>
    <col min="1" max="1" width="7.88671875" style="27" customWidth="1"/>
    <col min="2" max="2" width="15.33203125" style="30" customWidth="1"/>
    <col min="3" max="3" width="70.77734375" style="27" customWidth="1"/>
    <col min="4" max="4" width="15.33203125" style="27" customWidth="1"/>
    <col min="5" max="5" width="12.33203125" style="27" customWidth="1"/>
    <col min="6" max="6" width="46.88671875" style="27" customWidth="1"/>
    <col min="7" max="7" width="11.6640625" style="27" customWidth="1"/>
    <col min="8" max="16384" width="8.88671875" style="27"/>
  </cols>
  <sheetData>
    <row r="1" spans="1:7" x14ac:dyDescent="0.25">
      <c r="A1" s="29" t="s">
        <v>1</v>
      </c>
      <c r="C1" s="14"/>
      <c r="D1" s="25" t="s">
        <v>29</v>
      </c>
      <c r="E1" s="66"/>
      <c r="F1" s="28" t="s">
        <v>28</v>
      </c>
    </row>
    <row r="2" spans="1:7" x14ac:dyDescent="0.25">
      <c r="A2" s="25" t="s">
        <v>3</v>
      </c>
      <c r="C2" s="14"/>
      <c r="D2" s="26"/>
      <c r="E2" s="31">
        <f>E1/5</f>
        <v>0</v>
      </c>
      <c r="F2" s="25" t="s">
        <v>11</v>
      </c>
    </row>
    <row r="3" spans="1:7" x14ac:dyDescent="0.25">
      <c r="A3" s="29" t="s">
        <v>2</v>
      </c>
      <c r="C3" s="14"/>
      <c r="D3" s="26"/>
      <c r="F3" s="26"/>
      <c r="G3" s="28"/>
    </row>
    <row r="4" spans="1:7" x14ac:dyDescent="0.25">
      <c r="A4" s="28" t="s">
        <v>34</v>
      </c>
      <c r="C4" s="14"/>
      <c r="D4" s="26"/>
      <c r="F4" s="26"/>
      <c r="G4" s="28"/>
    </row>
    <row r="5" spans="1:7" x14ac:dyDescent="0.25">
      <c r="A5" s="28"/>
      <c r="B5" s="27"/>
    </row>
    <row r="6" spans="1:7" ht="35.25" customHeight="1" x14ac:dyDescent="0.25">
      <c r="B6" s="32"/>
      <c r="C6" s="33" t="s">
        <v>56</v>
      </c>
      <c r="D6" s="34" t="s">
        <v>44</v>
      </c>
      <c r="E6" s="35" t="s">
        <v>45</v>
      </c>
      <c r="F6" s="36" t="s">
        <v>43</v>
      </c>
      <c r="G6" s="35" t="s">
        <v>46</v>
      </c>
    </row>
    <row r="7" spans="1:7" s="37" customFormat="1" ht="12.75" customHeight="1" x14ac:dyDescent="0.25">
      <c r="B7" s="38">
        <v>42217</v>
      </c>
      <c r="C7" s="7"/>
      <c r="D7" s="7"/>
      <c r="E7" s="8"/>
      <c r="F7" s="7"/>
      <c r="G7" s="9"/>
    </row>
    <row r="8" spans="1:7" s="37" customFormat="1" x14ac:dyDescent="0.25">
      <c r="B8" s="38">
        <f>B7+1</f>
        <v>42218</v>
      </c>
      <c r="C8" s="7"/>
      <c r="D8" s="7"/>
      <c r="E8" s="8"/>
      <c r="F8" s="7"/>
      <c r="G8" s="9"/>
    </row>
    <row r="9" spans="1:7" s="37" customFormat="1" x14ac:dyDescent="0.25">
      <c r="B9" s="39">
        <f t="shared" ref="B9:B37" si="0">B8+1</f>
        <v>42219</v>
      </c>
      <c r="C9" s="4"/>
      <c r="D9" s="4"/>
      <c r="E9" s="5"/>
      <c r="F9" s="4"/>
      <c r="G9" s="6"/>
    </row>
    <row r="10" spans="1:7" s="37" customFormat="1" x14ac:dyDescent="0.25">
      <c r="B10" s="39">
        <f t="shared" si="0"/>
        <v>42220</v>
      </c>
      <c r="C10" s="4"/>
      <c r="D10" s="4"/>
      <c r="E10" s="5"/>
      <c r="F10" s="4"/>
      <c r="G10" s="6"/>
    </row>
    <row r="11" spans="1:7" s="37" customFormat="1" x14ac:dyDescent="0.25">
      <c r="B11" s="39">
        <f t="shared" si="0"/>
        <v>42221</v>
      </c>
      <c r="C11" s="4"/>
      <c r="D11" s="4"/>
      <c r="E11" s="5"/>
      <c r="F11" s="4"/>
      <c r="G11" s="6"/>
    </row>
    <row r="12" spans="1:7" s="37" customFormat="1" x14ac:dyDescent="0.25">
      <c r="B12" s="39">
        <f t="shared" si="0"/>
        <v>42222</v>
      </c>
      <c r="C12" s="4"/>
      <c r="D12" s="4"/>
      <c r="E12" s="5"/>
      <c r="F12" s="4"/>
      <c r="G12" s="6"/>
    </row>
    <row r="13" spans="1:7" s="37" customFormat="1" x14ac:dyDescent="0.25">
      <c r="B13" s="39">
        <f t="shared" si="0"/>
        <v>42223</v>
      </c>
      <c r="C13" s="4"/>
      <c r="D13" s="4"/>
      <c r="E13" s="5"/>
      <c r="F13" s="4"/>
      <c r="G13" s="6"/>
    </row>
    <row r="14" spans="1:7" s="37" customFormat="1" x14ac:dyDescent="0.25">
      <c r="B14" s="38">
        <f t="shared" si="0"/>
        <v>42224</v>
      </c>
      <c r="C14" s="7"/>
      <c r="D14" s="7"/>
      <c r="E14" s="8"/>
      <c r="F14" s="7"/>
      <c r="G14" s="9"/>
    </row>
    <row r="15" spans="1:7" s="37" customFormat="1" x14ac:dyDescent="0.25">
      <c r="B15" s="38">
        <f t="shared" si="0"/>
        <v>42225</v>
      </c>
      <c r="C15" s="7"/>
      <c r="D15" s="7"/>
      <c r="E15" s="8"/>
      <c r="F15" s="7"/>
      <c r="G15" s="9"/>
    </row>
    <row r="16" spans="1:7" s="37" customFormat="1" x14ac:dyDescent="0.25">
      <c r="B16" s="39">
        <f t="shared" si="0"/>
        <v>42226</v>
      </c>
      <c r="C16" s="4"/>
      <c r="D16" s="4"/>
      <c r="E16" s="5"/>
      <c r="F16" s="4"/>
      <c r="G16" s="6"/>
    </row>
    <row r="17" spans="2:7" s="37" customFormat="1" x14ac:dyDescent="0.25">
      <c r="B17" s="39">
        <f t="shared" si="0"/>
        <v>42227</v>
      </c>
      <c r="C17" s="4"/>
      <c r="D17" s="4"/>
      <c r="E17" s="5"/>
      <c r="F17" s="4"/>
      <c r="G17" s="6"/>
    </row>
    <row r="18" spans="2:7" s="37" customFormat="1" x14ac:dyDescent="0.25">
      <c r="B18" s="39">
        <f t="shared" si="0"/>
        <v>42228</v>
      </c>
      <c r="C18" s="4"/>
      <c r="D18" s="4"/>
      <c r="E18" s="5"/>
      <c r="F18" s="4"/>
      <c r="G18" s="6"/>
    </row>
    <row r="19" spans="2:7" s="37" customFormat="1" x14ac:dyDescent="0.25">
      <c r="B19" s="39">
        <f t="shared" si="0"/>
        <v>42229</v>
      </c>
      <c r="C19" s="4"/>
      <c r="D19" s="4"/>
      <c r="E19" s="5"/>
      <c r="F19" s="4"/>
      <c r="G19" s="6"/>
    </row>
    <row r="20" spans="2:7" s="37" customFormat="1" x14ac:dyDescent="0.25">
      <c r="B20" s="39">
        <f t="shared" si="0"/>
        <v>42230</v>
      </c>
      <c r="C20" s="4"/>
      <c r="D20" s="4"/>
      <c r="E20" s="5"/>
      <c r="F20" s="4"/>
      <c r="G20" s="6"/>
    </row>
    <row r="21" spans="2:7" s="37" customFormat="1" x14ac:dyDescent="0.25">
      <c r="B21" s="38">
        <f t="shared" si="0"/>
        <v>42231</v>
      </c>
      <c r="C21" s="7" t="s">
        <v>66</v>
      </c>
      <c r="D21" s="7"/>
      <c r="E21" s="8"/>
      <c r="F21" s="7"/>
      <c r="G21" s="9"/>
    </row>
    <row r="22" spans="2:7" s="37" customFormat="1" x14ac:dyDescent="0.25">
      <c r="B22" s="38">
        <f t="shared" si="0"/>
        <v>42232</v>
      </c>
      <c r="C22" s="7"/>
      <c r="D22" s="7"/>
      <c r="E22" s="8"/>
      <c r="F22" s="7"/>
      <c r="G22" s="9"/>
    </row>
    <row r="23" spans="2:7" s="37" customFormat="1" x14ac:dyDescent="0.25">
      <c r="B23" s="39">
        <f t="shared" si="0"/>
        <v>42233</v>
      </c>
      <c r="C23" s="4"/>
      <c r="D23" s="4"/>
      <c r="E23" s="5"/>
      <c r="F23" s="4"/>
      <c r="G23" s="6"/>
    </row>
    <row r="24" spans="2:7" s="37" customFormat="1" x14ac:dyDescent="0.25">
      <c r="B24" s="39">
        <f t="shared" si="0"/>
        <v>42234</v>
      </c>
      <c r="C24" s="4"/>
      <c r="D24" s="4"/>
      <c r="E24" s="5"/>
      <c r="F24" s="4"/>
      <c r="G24" s="6"/>
    </row>
    <row r="25" spans="2:7" s="37" customFormat="1" x14ac:dyDescent="0.25">
      <c r="B25" s="39">
        <f t="shared" si="0"/>
        <v>42235</v>
      </c>
      <c r="C25" s="4"/>
      <c r="D25" s="4"/>
      <c r="E25" s="5"/>
      <c r="F25" s="4"/>
      <c r="G25" s="6"/>
    </row>
    <row r="26" spans="2:7" s="37" customFormat="1" x14ac:dyDescent="0.25">
      <c r="B26" s="39">
        <f t="shared" si="0"/>
        <v>42236</v>
      </c>
      <c r="C26" s="4"/>
      <c r="D26" s="4"/>
      <c r="E26" s="5"/>
      <c r="F26" s="4"/>
      <c r="G26" s="6"/>
    </row>
    <row r="27" spans="2:7" s="37" customFormat="1" x14ac:dyDescent="0.25">
      <c r="B27" s="39">
        <f t="shared" si="0"/>
        <v>42237</v>
      </c>
      <c r="C27" s="4"/>
      <c r="D27" s="4"/>
      <c r="E27" s="5"/>
      <c r="F27" s="4"/>
      <c r="G27" s="6"/>
    </row>
    <row r="28" spans="2:7" s="37" customFormat="1" x14ac:dyDescent="0.25">
      <c r="B28" s="38">
        <f t="shared" si="0"/>
        <v>42238</v>
      </c>
      <c r="C28" s="7"/>
      <c r="D28" s="7"/>
      <c r="E28" s="8"/>
      <c r="F28" s="7"/>
      <c r="G28" s="9"/>
    </row>
    <row r="29" spans="2:7" s="37" customFormat="1" x14ac:dyDescent="0.25">
      <c r="B29" s="38">
        <f t="shared" si="0"/>
        <v>42239</v>
      </c>
      <c r="C29" s="7"/>
      <c r="D29" s="7"/>
      <c r="E29" s="8"/>
      <c r="F29" s="7"/>
      <c r="G29" s="9"/>
    </row>
    <row r="30" spans="2:7" s="37" customFormat="1" x14ac:dyDescent="0.25">
      <c r="B30" s="39">
        <f t="shared" si="0"/>
        <v>42240</v>
      </c>
      <c r="C30" s="4"/>
      <c r="D30" s="4"/>
      <c r="E30" s="5"/>
      <c r="F30" s="4"/>
      <c r="G30" s="6"/>
    </row>
    <row r="31" spans="2:7" s="37" customFormat="1" x14ac:dyDescent="0.25">
      <c r="B31" s="39">
        <f t="shared" si="0"/>
        <v>42241</v>
      </c>
      <c r="C31" s="4"/>
      <c r="D31" s="4"/>
      <c r="E31" s="5"/>
      <c r="F31" s="4"/>
      <c r="G31" s="6"/>
    </row>
    <row r="32" spans="2:7" s="37" customFormat="1" x14ac:dyDescent="0.25">
      <c r="B32" s="39">
        <f t="shared" si="0"/>
        <v>42242</v>
      </c>
      <c r="C32" s="4"/>
      <c r="D32" s="4"/>
      <c r="E32" s="5"/>
      <c r="F32" s="4"/>
      <c r="G32" s="6"/>
    </row>
    <row r="33" spans="2:7" s="37" customFormat="1" x14ac:dyDescent="0.25">
      <c r="B33" s="39">
        <f t="shared" si="0"/>
        <v>42243</v>
      </c>
      <c r="C33" s="4"/>
      <c r="D33" s="4"/>
      <c r="E33" s="5"/>
      <c r="F33" s="4"/>
      <c r="G33" s="6"/>
    </row>
    <row r="34" spans="2:7" s="37" customFormat="1" x14ac:dyDescent="0.25">
      <c r="B34" s="39">
        <f t="shared" si="0"/>
        <v>42244</v>
      </c>
      <c r="C34" s="4"/>
      <c r="D34" s="4"/>
      <c r="E34" s="5"/>
      <c r="F34" s="4"/>
      <c r="G34" s="6"/>
    </row>
    <row r="35" spans="2:7" s="37" customFormat="1" x14ac:dyDescent="0.25">
      <c r="B35" s="38">
        <f t="shared" si="0"/>
        <v>42245</v>
      </c>
      <c r="C35" s="7"/>
      <c r="D35" s="7"/>
      <c r="E35" s="8"/>
      <c r="F35" s="7"/>
      <c r="G35" s="9"/>
    </row>
    <row r="36" spans="2:7" s="37" customFormat="1" x14ac:dyDescent="0.25">
      <c r="B36" s="38">
        <f t="shared" si="0"/>
        <v>42246</v>
      </c>
      <c r="C36" s="74"/>
      <c r="D36" s="7"/>
      <c r="E36" s="8"/>
      <c r="F36" s="7"/>
      <c r="G36" s="9"/>
    </row>
    <row r="37" spans="2:7" s="37" customFormat="1" ht="13.8" thickBot="1" x14ac:dyDescent="0.3">
      <c r="B37" s="41">
        <f t="shared" si="0"/>
        <v>42247</v>
      </c>
      <c r="C37" s="70"/>
      <c r="D37" s="71"/>
      <c r="E37" s="72"/>
      <c r="F37" s="70"/>
      <c r="G37" s="73"/>
    </row>
    <row r="38" spans="2:7" s="37" customFormat="1" x14ac:dyDescent="0.25">
      <c r="B38" s="41"/>
      <c r="C38" s="42"/>
      <c r="D38" s="43"/>
      <c r="E38" s="44">
        <f>SUM(E7:E37)</f>
        <v>0</v>
      </c>
      <c r="F38" s="45" t="s">
        <v>47</v>
      </c>
      <c r="G38" s="46"/>
    </row>
    <row r="39" spans="2:7" s="37" customFormat="1" x14ac:dyDescent="0.25">
      <c r="B39" s="47"/>
      <c r="C39" s="48" t="s">
        <v>58</v>
      </c>
      <c r="D39" s="49"/>
      <c r="E39" s="50">
        <f>E2*21</f>
        <v>0</v>
      </c>
      <c r="F39" s="51" t="s">
        <v>48</v>
      </c>
      <c r="G39" s="52"/>
    </row>
    <row r="40" spans="2:7" s="37" customFormat="1" x14ac:dyDescent="0.25">
      <c r="B40" s="47"/>
      <c r="C40" s="68"/>
      <c r="D40" s="53"/>
      <c r="E40" s="50">
        <f>IF(E38&gt;(21*E2),(E38-(21*E2)),0)</f>
        <v>0</v>
      </c>
      <c r="F40" s="51" t="s">
        <v>57</v>
      </c>
      <c r="G40" s="54"/>
    </row>
    <row r="41" spans="2:7" s="37" customFormat="1" x14ac:dyDescent="0.25">
      <c r="B41" s="47"/>
      <c r="C41" s="68"/>
      <c r="D41" s="49"/>
      <c r="E41" s="15"/>
      <c r="F41" s="51" t="s">
        <v>52</v>
      </c>
      <c r="G41" s="54"/>
    </row>
    <row r="42" spans="2:7" s="37" customFormat="1" x14ac:dyDescent="0.25">
      <c r="B42" s="47"/>
      <c r="C42" s="68"/>
      <c r="D42" s="49"/>
      <c r="E42" s="55" t="str">
        <f>IF(E38&gt;(21*E2),(E38*E41), "nvt")</f>
        <v>nvt</v>
      </c>
      <c r="F42" s="56" t="s">
        <v>54</v>
      </c>
      <c r="G42" s="54"/>
    </row>
    <row r="43" spans="2:7" s="37" customFormat="1" ht="13.8" thickBot="1" x14ac:dyDescent="0.3">
      <c r="B43" s="47"/>
      <c r="C43" s="68"/>
      <c r="D43" s="49"/>
      <c r="E43" s="57">
        <f>IF(E38&gt;(21*E2),(E39*E41), (E38*E41))</f>
        <v>0</v>
      </c>
      <c r="F43" s="58" t="s">
        <v>53</v>
      </c>
      <c r="G43" s="59"/>
    </row>
    <row r="44" spans="2:7" s="37" customFormat="1" x14ac:dyDescent="0.25">
      <c r="B44" s="47"/>
      <c r="C44" s="68"/>
      <c r="D44" s="49"/>
      <c r="E44" s="60">
        <f>SUM(G7:G37)</f>
        <v>0</v>
      </c>
      <c r="F44" s="61" t="s">
        <v>50</v>
      </c>
      <c r="G44" s="62"/>
    </row>
    <row r="45" spans="2:7" s="37" customFormat="1" x14ac:dyDescent="0.25">
      <c r="B45" s="47"/>
      <c r="C45" s="68"/>
      <c r="D45" s="49"/>
      <c r="E45" s="16"/>
      <c r="F45" s="51" t="s">
        <v>51</v>
      </c>
      <c r="G45" s="54"/>
    </row>
    <row r="46" spans="2:7" s="37" customFormat="1" ht="14.4" customHeight="1" thickBot="1" x14ac:dyDescent="0.3">
      <c r="B46" s="63"/>
      <c r="C46" s="69"/>
      <c r="D46" s="64"/>
      <c r="E46" s="65">
        <f>E44*E45</f>
        <v>0</v>
      </c>
      <c r="F46" s="58" t="s">
        <v>55</v>
      </c>
      <c r="G46" s="59"/>
    </row>
    <row r="48" spans="2:7" x14ac:dyDescent="0.25">
      <c r="B48" s="29" t="s">
        <v>0</v>
      </c>
      <c r="E48" s="29" t="s">
        <v>12</v>
      </c>
      <c r="G48" s="30"/>
    </row>
  </sheetData>
  <sheetProtection algorithmName="SHA-512" hashValue="ISiRoYmneCSs+pzLSj9mRkgZdmGSnNrFyRGCT+Veec21QqiR+CBG9B4GkXPUTPIssccXOP2Ouk7BoDUS/+nbyA==" saltValue="y97/1tN3+yNLgIpXXutiX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7" workbookViewId="0">
      <selection activeCell="E45" sqref="E45"/>
    </sheetView>
  </sheetViews>
  <sheetFormatPr defaultRowHeight="13.2" x14ac:dyDescent="0.25"/>
  <cols>
    <col min="1" max="1" width="7.88671875" style="27" customWidth="1"/>
    <col min="2" max="2" width="15.33203125" style="30" customWidth="1"/>
    <col min="3" max="3" width="70.77734375" style="27" customWidth="1"/>
    <col min="4" max="4" width="15.33203125" style="27" customWidth="1"/>
    <col min="5" max="5" width="12.33203125" style="27" customWidth="1"/>
    <col min="6" max="6" width="46.88671875" style="27" customWidth="1"/>
    <col min="7" max="7" width="11.6640625" style="27" customWidth="1"/>
    <col min="8" max="16384" width="8.88671875" style="27"/>
  </cols>
  <sheetData>
    <row r="1" spans="1:7" x14ac:dyDescent="0.25">
      <c r="A1" s="29" t="s">
        <v>1</v>
      </c>
      <c r="C1" s="14"/>
      <c r="D1" s="25" t="s">
        <v>29</v>
      </c>
      <c r="E1" s="66"/>
      <c r="F1" s="28" t="s">
        <v>28</v>
      </c>
    </row>
    <row r="2" spans="1:7" x14ac:dyDescent="0.25">
      <c r="A2" s="25" t="s">
        <v>3</v>
      </c>
      <c r="C2" s="14"/>
      <c r="D2" s="26"/>
      <c r="E2" s="31">
        <f>E1/5</f>
        <v>0</v>
      </c>
      <c r="F2" s="25" t="s">
        <v>11</v>
      </c>
    </row>
    <row r="3" spans="1:7" x14ac:dyDescent="0.25">
      <c r="A3" s="29" t="s">
        <v>2</v>
      </c>
      <c r="C3" s="14"/>
      <c r="D3" s="26"/>
      <c r="F3" s="26"/>
      <c r="G3" s="28"/>
    </row>
    <row r="4" spans="1:7" x14ac:dyDescent="0.25">
      <c r="A4" s="28" t="s">
        <v>34</v>
      </c>
      <c r="C4" s="14"/>
      <c r="D4" s="26"/>
      <c r="F4" s="26"/>
      <c r="G4" s="28"/>
    </row>
    <row r="5" spans="1:7" x14ac:dyDescent="0.25">
      <c r="A5" s="28"/>
      <c r="B5" s="27"/>
    </row>
    <row r="6" spans="1:7" ht="35.25" customHeight="1" x14ac:dyDescent="0.25">
      <c r="B6" s="32"/>
      <c r="C6" s="33" t="s">
        <v>56</v>
      </c>
      <c r="D6" s="34" t="s">
        <v>44</v>
      </c>
      <c r="E6" s="35" t="s">
        <v>45</v>
      </c>
      <c r="F6" s="36" t="s">
        <v>43</v>
      </c>
      <c r="G6" s="35" t="s">
        <v>46</v>
      </c>
    </row>
    <row r="7" spans="1:7" s="37" customFormat="1" ht="12.75" customHeight="1" x14ac:dyDescent="0.25">
      <c r="B7" s="39">
        <v>42248</v>
      </c>
      <c r="C7" s="4"/>
      <c r="D7" s="4"/>
      <c r="E7" s="5"/>
      <c r="F7" s="4"/>
      <c r="G7" s="6"/>
    </row>
    <row r="8" spans="1:7" s="37" customFormat="1" x14ac:dyDescent="0.25">
      <c r="B8" s="39">
        <f>B7+1</f>
        <v>42249</v>
      </c>
      <c r="C8" s="4"/>
      <c r="D8" s="4"/>
      <c r="E8" s="5"/>
      <c r="F8" s="4"/>
      <c r="G8" s="6"/>
    </row>
    <row r="9" spans="1:7" s="37" customFormat="1" x14ac:dyDescent="0.25">
      <c r="B9" s="39">
        <f t="shared" ref="B9:B36" si="0">B8+1</f>
        <v>42250</v>
      </c>
      <c r="C9" s="4"/>
      <c r="D9" s="4"/>
      <c r="E9" s="5"/>
      <c r="F9" s="4"/>
      <c r="G9" s="6"/>
    </row>
    <row r="10" spans="1:7" s="37" customFormat="1" x14ac:dyDescent="0.25">
      <c r="B10" s="39">
        <f t="shared" si="0"/>
        <v>42251</v>
      </c>
      <c r="C10" s="4"/>
      <c r="D10" s="4"/>
      <c r="E10" s="5"/>
      <c r="F10" s="4"/>
      <c r="G10" s="6"/>
    </row>
    <row r="11" spans="1:7" s="37" customFormat="1" x14ac:dyDescent="0.25">
      <c r="B11" s="38">
        <f t="shared" si="0"/>
        <v>42252</v>
      </c>
      <c r="C11" s="7"/>
      <c r="D11" s="7"/>
      <c r="E11" s="8"/>
      <c r="F11" s="7"/>
      <c r="G11" s="9"/>
    </row>
    <row r="12" spans="1:7" s="37" customFormat="1" x14ac:dyDescent="0.25">
      <c r="B12" s="38">
        <f t="shared" si="0"/>
        <v>42253</v>
      </c>
      <c r="C12" s="7"/>
      <c r="D12" s="7"/>
      <c r="E12" s="8"/>
      <c r="F12" s="7"/>
      <c r="G12" s="9"/>
    </row>
    <row r="13" spans="1:7" s="37" customFormat="1" x14ac:dyDescent="0.25">
      <c r="B13" s="39">
        <f t="shared" si="0"/>
        <v>42254</v>
      </c>
      <c r="C13" s="4"/>
      <c r="D13" s="4"/>
      <c r="E13" s="5"/>
      <c r="F13" s="4"/>
      <c r="G13" s="6"/>
    </row>
    <row r="14" spans="1:7" s="37" customFormat="1" x14ac:dyDescent="0.25">
      <c r="B14" s="39">
        <f t="shared" si="0"/>
        <v>42255</v>
      </c>
      <c r="C14" s="4"/>
      <c r="D14" s="4"/>
      <c r="E14" s="5"/>
      <c r="F14" s="4"/>
      <c r="G14" s="6"/>
    </row>
    <row r="15" spans="1:7" s="37" customFormat="1" x14ac:dyDescent="0.25">
      <c r="B15" s="39">
        <f t="shared" si="0"/>
        <v>42256</v>
      </c>
      <c r="C15" s="4"/>
      <c r="D15" s="4"/>
      <c r="E15" s="5"/>
      <c r="F15" s="4"/>
      <c r="G15" s="6"/>
    </row>
    <row r="16" spans="1:7" s="37" customFormat="1" x14ac:dyDescent="0.25">
      <c r="B16" s="39">
        <f t="shared" si="0"/>
        <v>42257</v>
      </c>
      <c r="C16" s="4"/>
      <c r="D16" s="4"/>
      <c r="E16" s="5"/>
      <c r="F16" s="4"/>
      <c r="G16" s="6"/>
    </row>
    <row r="17" spans="2:7" s="37" customFormat="1" x14ac:dyDescent="0.25">
      <c r="B17" s="39">
        <f t="shared" si="0"/>
        <v>42258</v>
      </c>
      <c r="C17" s="4"/>
      <c r="D17" s="4"/>
      <c r="E17" s="5"/>
      <c r="F17" s="4"/>
      <c r="G17" s="6"/>
    </row>
    <row r="18" spans="2:7" s="37" customFormat="1" x14ac:dyDescent="0.25">
      <c r="B18" s="38">
        <f t="shared" si="0"/>
        <v>42259</v>
      </c>
      <c r="C18" s="7"/>
      <c r="D18" s="7"/>
      <c r="E18" s="8"/>
      <c r="F18" s="7"/>
      <c r="G18" s="9"/>
    </row>
    <row r="19" spans="2:7" s="37" customFormat="1" x14ac:dyDescent="0.25">
      <c r="B19" s="38">
        <f t="shared" si="0"/>
        <v>42260</v>
      </c>
      <c r="C19" s="7"/>
      <c r="D19" s="7"/>
      <c r="E19" s="8"/>
      <c r="F19" s="7"/>
      <c r="G19" s="9"/>
    </row>
    <row r="20" spans="2:7" s="37" customFormat="1" x14ac:dyDescent="0.25">
      <c r="B20" s="39">
        <f t="shared" si="0"/>
        <v>42261</v>
      </c>
      <c r="C20" s="4"/>
      <c r="D20" s="4"/>
      <c r="E20" s="5"/>
      <c r="F20" s="4"/>
      <c r="G20" s="6"/>
    </row>
    <row r="21" spans="2:7" s="37" customFormat="1" x14ac:dyDescent="0.25">
      <c r="B21" s="39">
        <f t="shared" si="0"/>
        <v>42262</v>
      </c>
      <c r="C21" s="4"/>
      <c r="D21" s="4"/>
      <c r="E21" s="5"/>
      <c r="F21" s="4"/>
      <c r="G21" s="6"/>
    </row>
    <row r="22" spans="2:7" s="37" customFormat="1" x14ac:dyDescent="0.25">
      <c r="B22" s="39">
        <f t="shared" si="0"/>
        <v>42263</v>
      </c>
      <c r="C22" s="4"/>
      <c r="D22" s="4"/>
      <c r="E22" s="5"/>
      <c r="F22" s="4"/>
      <c r="G22" s="6"/>
    </row>
    <row r="23" spans="2:7" s="37" customFormat="1" x14ac:dyDescent="0.25">
      <c r="B23" s="39">
        <f t="shared" si="0"/>
        <v>42264</v>
      </c>
      <c r="C23" s="4"/>
      <c r="D23" s="4"/>
      <c r="E23" s="5"/>
      <c r="F23" s="4"/>
      <c r="G23" s="6"/>
    </row>
    <row r="24" spans="2:7" s="37" customFormat="1" x14ac:dyDescent="0.25">
      <c r="B24" s="39">
        <f t="shared" si="0"/>
        <v>42265</v>
      </c>
      <c r="C24" s="4"/>
      <c r="D24" s="4"/>
      <c r="E24" s="5"/>
      <c r="F24" s="4"/>
      <c r="G24" s="6"/>
    </row>
    <row r="25" spans="2:7" s="37" customFormat="1" x14ac:dyDescent="0.25">
      <c r="B25" s="38">
        <f t="shared" si="0"/>
        <v>42266</v>
      </c>
      <c r="C25" s="7"/>
      <c r="D25" s="7"/>
      <c r="E25" s="8"/>
      <c r="F25" s="7"/>
      <c r="G25" s="9"/>
    </row>
    <row r="26" spans="2:7" s="37" customFormat="1" x14ac:dyDescent="0.25">
      <c r="B26" s="38">
        <f t="shared" si="0"/>
        <v>42267</v>
      </c>
      <c r="C26" s="7"/>
      <c r="D26" s="7"/>
      <c r="E26" s="8"/>
      <c r="F26" s="7"/>
      <c r="G26" s="9"/>
    </row>
    <row r="27" spans="2:7" s="37" customFormat="1" x14ac:dyDescent="0.25">
      <c r="B27" s="39">
        <f t="shared" si="0"/>
        <v>42268</v>
      </c>
      <c r="C27" s="4"/>
      <c r="D27" s="4"/>
      <c r="E27" s="5"/>
      <c r="F27" s="4"/>
      <c r="G27" s="6"/>
    </row>
    <row r="28" spans="2:7" s="37" customFormat="1" x14ac:dyDescent="0.25">
      <c r="B28" s="39">
        <f t="shared" si="0"/>
        <v>42269</v>
      </c>
      <c r="C28" s="4"/>
      <c r="D28" s="4"/>
      <c r="E28" s="5"/>
      <c r="F28" s="4"/>
      <c r="G28" s="6"/>
    </row>
    <row r="29" spans="2:7" s="37" customFormat="1" x14ac:dyDescent="0.25">
      <c r="B29" s="39">
        <f t="shared" si="0"/>
        <v>42270</v>
      </c>
      <c r="C29" s="4"/>
      <c r="D29" s="4"/>
      <c r="E29" s="5"/>
      <c r="F29" s="4"/>
      <c r="G29" s="6"/>
    </row>
    <row r="30" spans="2:7" s="37" customFormat="1" x14ac:dyDescent="0.25">
      <c r="B30" s="39">
        <f t="shared" si="0"/>
        <v>42271</v>
      </c>
      <c r="C30" s="4"/>
      <c r="D30" s="4"/>
      <c r="E30" s="5"/>
      <c r="F30" s="4"/>
      <c r="G30" s="6"/>
    </row>
    <row r="31" spans="2:7" s="37" customFormat="1" x14ac:dyDescent="0.25">
      <c r="B31" s="39">
        <f t="shared" si="0"/>
        <v>42272</v>
      </c>
      <c r="C31" s="4"/>
      <c r="D31" s="4"/>
      <c r="E31" s="5"/>
      <c r="F31" s="4"/>
      <c r="G31" s="6"/>
    </row>
    <row r="32" spans="2:7" s="37" customFormat="1" x14ac:dyDescent="0.25">
      <c r="B32" s="38">
        <f t="shared" si="0"/>
        <v>42273</v>
      </c>
      <c r="C32" s="7"/>
      <c r="D32" s="7"/>
      <c r="E32" s="8"/>
      <c r="F32" s="7"/>
      <c r="G32" s="9"/>
    </row>
    <row r="33" spans="2:7" s="37" customFormat="1" x14ac:dyDescent="0.25">
      <c r="B33" s="38">
        <f t="shared" si="0"/>
        <v>42274</v>
      </c>
      <c r="C33" s="7"/>
      <c r="D33" s="7"/>
      <c r="E33" s="8"/>
      <c r="F33" s="7"/>
      <c r="G33" s="9"/>
    </row>
    <row r="34" spans="2:7" s="37" customFormat="1" x14ac:dyDescent="0.25">
      <c r="B34" s="39">
        <f t="shared" si="0"/>
        <v>42275</v>
      </c>
      <c r="C34" s="4"/>
      <c r="D34" s="4"/>
      <c r="E34" s="5"/>
      <c r="F34" s="4"/>
      <c r="G34" s="6"/>
    </row>
    <row r="35" spans="2:7" s="37" customFormat="1" x14ac:dyDescent="0.25">
      <c r="B35" s="39">
        <f t="shared" si="0"/>
        <v>42276</v>
      </c>
      <c r="C35" s="4"/>
      <c r="D35" s="4"/>
      <c r="E35" s="5"/>
      <c r="F35" s="4"/>
      <c r="G35" s="6"/>
    </row>
    <row r="36" spans="2:7" s="37" customFormat="1" ht="13.8" thickBot="1" x14ac:dyDescent="0.3">
      <c r="B36" s="39">
        <f t="shared" si="0"/>
        <v>42277</v>
      </c>
      <c r="C36" s="67"/>
      <c r="D36" s="4"/>
      <c r="E36" s="5"/>
      <c r="F36" s="4"/>
      <c r="G36" s="6"/>
    </row>
    <row r="37" spans="2:7" s="37" customFormat="1" x14ac:dyDescent="0.25">
      <c r="B37" s="41"/>
      <c r="C37" s="42"/>
      <c r="D37" s="43"/>
      <c r="E37" s="44">
        <f>SUM(E7:E36)</f>
        <v>0</v>
      </c>
      <c r="F37" s="45" t="s">
        <v>47</v>
      </c>
      <c r="G37" s="46"/>
    </row>
    <row r="38" spans="2:7" s="37" customFormat="1" x14ac:dyDescent="0.25">
      <c r="B38" s="47"/>
      <c r="C38" s="48" t="s">
        <v>58</v>
      </c>
      <c r="D38" s="49"/>
      <c r="E38" s="50">
        <f>E2*22</f>
        <v>0</v>
      </c>
      <c r="F38" s="51" t="s">
        <v>48</v>
      </c>
      <c r="G38" s="52"/>
    </row>
    <row r="39" spans="2:7" s="37" customFormat="1" x14ac:dyDescent="0.25">
      <c r="B39" s="47"/>
      <c r="C39" s="68"/>
      <c r="D39" s="53"/>
      <c r="E39" s="50">
        <f>IF(E37&gt;(22*E2),(E37-(22*E2)),0)</f>
        <v>0</v>
      </c>
      <c r="F39" s="51" t="s">
        <v>57</v>
      </c>
      <c r="G39" s="54"/>
    </row>
    <row r="40" spans="2:7" s="37" customFormat="1" x14ac:dyDescent="0.25">
      <c r="B40" s="47"/>
      <c r="C40" s="68"/>
      <c r="D40" s="49"/>
      <c r="E40" s="15"/>
      <c r="F40" s="51" t="s">
        <v>52</v>
      </c>
      <c r="G40" s="54"/>
    </row>
    <row r="41" spans="2:7" s="37" customFormat="1" x14ac:dyDescent="0.25">
      <c r="B41" s="47"/>
      <c r="C41" s="68"/>
      <c r="D41" s="49"/>
      <c r="E41" s="55" t="str">
        <f>IF(E37&gt;(22*E2),(E37*E40), "nvt")</f>
        <v>nvt</v>
      </c>
      <c r="F41" s="56" t="s">
        <v>54</v>
      </c>
      <c r="G41" s="54"/>
    </row>
    <row r="42" spans="2:7" s="37" customFormat="1" ht="13.8" thickBot="1" x14ac:dyDescent="0.3">
      <c r="B42" s="47"/>
      <c r="C42" s="68"/>
      <c r="D42" s="49"/>
      <c r="E42" s="57">
        <f>IF(E37&gt;(22*E2),(E38*E40), (E37*E40))</f>
        <v>0</v>
      </c>
      <c r="F42" s="58" t="s">
        <v>53</v>
      </c>
      <c r="G42" s="59"/>
    </row>
    <row r="43" spans="2:7" s="37" customFormat="1" x14ac:dyDescent="0.25">
      <c r="B43" s="47"/>
      <c r="C43" s="68"/>
      <c r="D43" s="49"/>
      <c r="E43" s="60">
        <f>SUM(G7:G36)</f>
        <v>0</v>
      </c>
      <c r="F43" s="61" t="s">
        <v>50</v>
      </c>
      <c r="G43" s="62"/>
    </row>
    <row r="44" spans="2:7" s="37" customFormat="1" x14ac:dyDescent="0.25">
      <c r="B44" s="47"/>
      <c r="C44" s="68"/>
      <c r="D44" s="49"/>
      <c r="E44" s="16"/>
      <c r="F44" s="51" t="s">
        <v>51</v>
      </c>
      <c r="G44" s="54"/>
    </row>
    <row r="45" spans="2:7" s="37" customFormat="1" ht="14.4" customHeight="1" thickBot="1" x14ac:dyDescent="0.3">
      <c r="B45" s="63"/>
      <c r="C45" s="69"/>
      <c r="D45" s="64"/>
      <c r="E45" s="65">
        <f>E43*E44</f>
        <v>0</v>
      </c>
      <c r="F45" s="58" t="s">
        <v>55</v>
      </c>
      <c r="G45" s="59"/>
    </row>
    <row r="47" spans="2:7" x14ac:dyDescent="0.25">
      <c r="B47" s="29" t="s">
        <v>0</v>
      </c>
      <c r="E47" s="29" t="s">
        <v>12</v>
      </c>
      <c r="G47" s="30"/>
    </row>
  </sheetData>
  <sheetProtection algorithmName="SHA-512" hashValue="F2ygL4ht3K6FbT1CchvBHukIsBrGu7tkyW7Uc+Gejl9RakDJtMWnM2rgTFwqcm3rjKWmy1MxlXFd4eKtPlXQIQ==" saltValue="atQQM/RNgVjEfNaTCYYoQ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feb</vt:lpstr>
      <vt:lpstr>maa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SUT</vt:lpstr>
      <vt:lpstr> 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Bovijn, Eveline</cp:lastModifiedBy>
  <cp:lastPrinted>2015-11-18T08:37:04Z</cp:lastPrinted>
  <dcterms:created xsi:type="dcterms:W3CDTF">1996-10-14T23:33:28Z</dcterms:created>
  <dcterms:modified xsi:type="dcterms:W3CDTF">2017-12-01T10:13:22Z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