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bruikersgegevens\bovijnev\Documents\testen website\EFRO\"/>
    </mc:Choice>
  </mc:AlternateContent>
  <bookViews>
    <workbookView xWindow="0" yWindow="0" windowWidth="23040" windowHeight="9216"/>
  </bookViews>
  <sheets>
    <sheet name="jan" sheetId="1" r:id="rId1"/>
    <sheet name="feb" sheetId="5" r:id="rId2"/>
    <sheet name="maa" sheetId="7" r:id="rId3"/>
    <sheet name="apr" sheetId="8" r:id="rId4"/>
    <sheet name="mei" sheetId="9" r:id="rId5"/>
    <sheet name="jun" sheetId="12" r:id="rId6"/>
    <sheet name="jul" sheetId="11" r:id="rId7"/>
    <sheet name="aug" sheetId="10" r:id="rId8"/>
    <sheet name="sep" sheetId="6" r:id="rId9"/>
    <sheet name="okt" sheetId="4" r:id="rId10"/>
    <sheet name="nov" sheetId="2" r:id="rId11"/>
    <sheet name="dec" sheetId="3" r:id="rId12"/>
    <sheet name="SUT" sheetId="14" r:id="rId13"/>
    <sheet name=" INSTRUCTIE" sheetId="13" r:id="rId14"/>
  </sheets>
  <calcPr calcId="162913"/>
</workbook>
</file>

<file path=xl/calcChain.xml><?xml version="1.0" encoding="utf-8"?>
<calcChain xmlns="http://schemas.openxmlformats.org/spreadsheetml/2006/main">
  <c r="E44" i="3" l="1"/>
  <c r="E43" i="2"/>
  <c r="E44" i="4"/>
  <c r="E43" i="6"/>
  <c r="E44" i="10"/>
  <c r="E44" i="11"/>
  <c r="E43" i="12"/>
  <c r="E44" i="9"/>
  <c r="E43" i="8"/>
  <c r="E44" i="7"/>
  <c r="E38" i="7"/>
  <c r="E42" i="5"/>
  <c r="E44" i="1"/>
  <c r="E38" i="4" l="1"/>
  <c r="E38" i="3"/>
  <c r="E37" i="2"/>
  <c r="E37" i="6"/>
  <c r="E38" i="10"/>
  <c r="E38" i="11"/>
  <c r="E37" i="12"/>
  <c r="E38" i="9"/>
  <c r="E37" i="8"/>
  <c r="E36" i="5"/>
  <c r="E38" i="1"/>
  <c r="E46" i="3" l="1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E2" i="3"/>
  <c r="E45" i="2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E2" i="2"/>
  <c r="E46" i="4"/>
  <c r="E42" i="4"/>
  <c r="B8" i="4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E2" i="4"/>
  <c r="E39" i="4" s="1"/>
  <c r="E45" i="6"/>
  <c r="B8" i="6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E2" i="6"/>
  <c r="E46" i="10"/>
  <c r="B8" i="10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E2" i="10"/>
  <c r="E46" i="11"/>
  <c r="B8" i="1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E2" i="11"/>
  <c r="E45" i="12"/>
  <c r="B8" i="12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E2" i="12"/>
  <c r="E46" i="9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E2" i="9"/>
  <c r="E45" i="8"/>
  <c r="E39" i="8"/>
  <c r="B8" i="8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E2" i="8"/>
  <c r="E38" i="8" s="1"/>
  <c r="E46" i="7"/>
  <c r="B8" i="7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E2" i="7"/>
  <c r="E44" i="5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E2" i="5"/>
  <c r="E37" i="5" l="1"/>
  <c r="E38" i="5"/>
  <c r="E41" i="12"/>
  <c r="E42" i="12"/>
  <c r="E39" i="12"/>
  <c r="E38" i="12"/>
  <c r="E43" i="3"/>
  <c r="E42" i="3"/>
  <c r="E40" i="3"/>
  <c r="E39" i="3"/>
  <c r="E43" i="9"/>
  <c r="E42" i="9"/>
  <c r="E40" i="9"/>
  <c r="E39" i="9"/>
  <c r="E41" i="6"/>
  <c r="E39" i="6"/>
  <c r="E42" i="6"/>
  <c r="E38" i="6"/>
  <c r="E41" i="2"/>
  <c r="E39" i="2"/>
  <c r="E42" i="2"/>
  <c r="E38" i="2"/>
  <c r="E40" i="11"/>
  <c r="E39" i="11"/>
  <c r="E43" i="11"/>
  <c r="E42" i="11"/>
  <c r="E43" i="7"/>
  <c r="E42" i="7"/>
  <c r="E40" i="7"/>
  <c r="E39" i="7"/>
  <c r="E40" i="10"/>
  <c r="E39" i="10"/>
  <c r="E43" i="10"/>
  <c r="E42" i="10"/>
  <c r="E40" i="4"/>
  <c r="B27" i="5"/>
  <c r="B28" i="5" s="1"/>
  <c r="B29" i="5" s="1"/>
  <c r="B30" i="5" s="1"/>
  <c r="B31" i="5" s="1"/>
  <c r="B32" i="5" s="1"/>
  <c r="B33" i="5" s="1"/>
  <c r="B34" i="5" s="1"/>
  <c r="E41" i="8"/>
  <c r="E40" i="5"/>
  <c r="E43" i="4"/>
  <c r="E42" i="8"/>
  <c r="E41" i="5"/>
  <c r="E2" i="1"/>
  <c r="E39" i="1" s="1"/>
  <c r="E46" i="1"/>
  <c r="F20" i="14"/>
  <c r="G20" i="14" s="1"/>
  <c r="F3" i="14"/>
  <c r="G3" i="14" s="1"/>
  <c r="F4" i="14"/>
  <c r="G4" i="14"/>
  <c r="F5" i="14"/>
  <c r="G5" i="14" s="1"/>
  <c r="F6" i="14"/>
  <c r="G6" i="14" s="1"/>
  <c r="F7" i="14"/>
  <c r="G7" i="14" s="1"/>
  <c r="F8" i="14"/>
  <c r="G8" i="14"/>
  <c r="F9" i="14"/>
  <c r="G9" i="14" s="1"/>
  <c r="F10" i="14"/>
  <c r="G10" i="14"/>
  <c r="F11" i="14"/>
  <c r="G11" i="14" s="1"/>
  <c r="F12" i="14"/>
  <c r="G12" i="14" s="1"/>
  <c r="F13" i="14"/>
  <c r="G13" i="14" s="1"/>
  <c r="F14" i="14"/>
  <c r="G14" i="14" s="1"/>
  <c r="F15" i="14"/>
  <c r="G15" i="14" s="1"/>
  <c r="F16" i="14"/>
  <c r="G16" i="14"/>
  <c r="F17" i="14"/>
  <c r="G17" i="14" s="1"/>
  <c r="F18" i="14"/>
  <c r="G18" i="14"/>
  <c r="F19" i="14"/>
  <c r="G19" i="14" s="1"/>
  <c r="F2" i="14"/>
  <c r="G2" i="14" s="1"/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E42" i="1" l="1"/>
  <c r="E40" i="1" l="1"/>
  <c r="E43" i="1"/>
</calcChain>
</file>

<file path=xl/sharedStrings.xml><?xml version="1.0" encoding="utf-8"?>
<sst xmlns="http://schemas.openxmlformats.org/spreadsheetml/2006/main" count="344" uniqueCount="79">
  <si>
    <t>Datum &amp; handtekening personeelslid:</t>
  </si>
  <si>
    <t>PROJECTNUMMER:</t>
  </si>
  <si>
    <t>NAAM PERSONEELSLID:</t>
  </si>
  <si>
    <t>WERKGEVER:</t>
  </si>
  <si>
    <t>Nieuwjaarsdag</t>
  </si>
  <si>
    <t>INSTRUCTIE TIJDSREGISTRATIE EFRO</t>
  </si>
  <si>
    <t>1)</t>
  </si>
  <si>
    <t>2)</t>
  </si>
  <si>
    <t>3)</t>
  </si>
  <si>
    <t>4)</t>
  </si>
  <si>
    <t>5)</t>
  </si>
  <si>
    <t>uur/dag</t>
  </si>
  <si>
    <t>Datum &amp; handtekening leidinggevende:</t>
  </si>
  <si>
    <t>Paasmaandag</t>
  </si>
  <si>
    <t>Feest van de Arbeid</t>
  </si>
  <si>
    <t>Pinkstermaandag</t>
  </si>
  <si>
    <t>Nationale feestdag</t>
  </si>
  <si>
    <t>Allerheiligen</t>
  </si>
  <si>
    <t>Wapenstilstand</t>
  </si>
  <si>
    <t>Kerstmis</t>
  </si>
  <si>
    <t>Geef, op de dagen waarop gewerkt werd in het kader van het EFRO-project:</t>
  </si>
  <si>
    <t>Deze tijdsregistratie omvat alle werkelijk gepresteerde uren in het kader van de uitvoering van het EFRO-project.</t>
  </si>
  <si>
    <t xml:space="preserve">   ° de gereden reisweg indien kilometers worden ingebracht</t>
  </si>
  <si>
    <t xml:space="preserve">   ° een duidelijke omschrijving van de EFRO-activiteiten</t>
  </si>
  <si>
    <t>€/km</t>
  </si>
  <si>
    <t>Vul het standaarduurtarief voor de betrokken werknemer in, de in te dienen loonkost wordt automatisch berekend</t>
  </si>
  <si>
    <t>Vul de kilometervergoeding in die geldig is voor de Vlaamse overheid (cfr. www.efro.be voor de meest recente gegevens) .</t>
  </si>
  <si>
    <t>7)</t>
  </si>
  <si>
    <t>uur/week</t>
  </si>
  <si>
    <t>ARBEIDSREGIME:</t>
  </si>
  <si>
    <t>Vul bovenaan projectnummer, werkgever, naam personeelslid en arbeidsregime in. Arbeidsregime wordt uitgedrukt als aantal te presteren uren per week volgens arbeidscontract.</t>
  </si>
  <si>
    <t>Indien er op maandbasis overuren worden ingediend, dan worden deze automatisch berekend.</t>
  </si>
  <si>
    <t>Dit geldt eveneens voor eventuele projecturen gepresteerd tijdens weekend- of feestdagen.</t>
  </si>
  <si>
    <t>De Beheersautoriteit kan beslissen tot schrapping van alle ingediende overuren indien het bewijs van deze overuren als onvoldoende wordt beschouwd.</t>
  </si>
  <si>
    <t>NAAM LEIDINGGEVENDE:</t>
  </si>
  <si>
    <t>Standaarduurtarief = brutomaandloon (januari) x 1,2%</t>
  </si>
  <si>
    <t>Personeelslid</t>
  </si>
  <si>
    <t>Jaar</t>
  </si>
  <si>
    <t>Brutoloon (van januari van dat jaar of eerste volle maand gewerkt in dat jaar)</t>
  </si>
  <si>
    <t>Brutoloon verrekend naar 100%</t>
  </si>
  <si>
    <t>SUT (brutoloon * 1,2 %)</t>
  </si>
  <si>
    <t>Tewerkstellingspercentage (volgens arbeidsovereenkomst)</t>
  </si>
  <si>
    <t>Werkgever</t>
  </si>
  <si>
    <t>REISWEG</t>
  </si>
  <si>
    <t>WERKPAKKET</t>
  </si>
  <si>
    <t>KM EFRO</t>
  </si>
  <si>
    <t>uren gepresteerd</t>
  </si>
  <si>
    <t>uren volgens arbeidsovereenkomst</t>
  </si>
  <si>
    <t xml:space="preserve">   vanaf 01/07/2015:</t>
  </si>
  <si>
    <t>km gereden</t>
  </si>
  <si>
    <t>€/km (kilometervergoeding Vlaamse overheid)</t>
  </si>
  <si>
    <t>€/u (SUT max. 100€/u)</t>
  </si>
  <si>
    <t>personeelskost zonder overuren</t>
  </si>
  <si>
    <t>personeelskost met overuren</t>
  </si>
  <si>
    <t>verplaatsingskost</t>
  </si>
  <si>
    <t>DUIDELIJKE OMSCHRIJVING EFRO-ACTIVITEIT</t>
  </si>
  <si>
    <t>overuren</t>
  </si>
  <si>
    <r>
      <rPr>
        <b/>
        <u/>
        <sz val="10"/>
        <rFont val="FlandersArtSans-Regular"/>
      </rPr>
      <t>Toelichting</t>
    </r>
    <r>
      <rPr>
        <b/>
        <sz val="10"/>
        <rFont val="FlandersArtSans-Regular"/>
      </rPr>
      <t>:</t>
    </r>
    <r>
      <rPr>
        <sz val="10"/>
        <rFont val="FlandersArtSans-Regular"/>
      </rPr>
      <t xml:space="preserve"> </t>
    </r>
  </si>
  <si>
    <t xml:space="preserve">   ° het betrokken werkpakket of werkpakketten zoals voorzien in de projectgoedkeuring</t>
  </si>
  <si>
    <t xml:space="preserve">      (verlof, ziekte, teamactiviteiten, algemene opleidingen ed. kunnen niet ingebracht worden als EFRO uren)</t>
  </si>
  <si>
    <t xml:space="preserve">   ° de gereden kilometers ikv EFRO-project</t>
  </si>
  <si>
    <t>Pasen</t>
  </si>
  <si>
    <t>O.L.H. Hemelvaart</t>
  </si>
  <si>
    <t>Pinksteren</t>
  </si>
  <si>
    <t>O.L.V.Hemelvaart</t>
  </si>
  <si>
    <t>6)</t>
  </si>
  <si>
    <t>Datum en handtekening van personeelslid en leidinggevende.</t>
  </si>
  <si>
    <t>Het totaal van de gepresteerde uren wordt automatisch berekend.</t>
  </si>
  <si>
    <t>De berekening van het standaarduurtarief kan eenvoudig gebeuren via de tabel opgenomen in het tabblad SUT.</t>
  </si>
  <si>
    <t>Het totaal van de kilometers wordt automatisch berekend.</t>
  </si>
  <si>
    <t>Geef indien nodig bijkomende toelichting in het veld 'Toelichting'.</t>
  </si>
  <si>
    <r>
      <t>LET OP</t>
    </r>
    <r>
      <rPr>
        <sz val="10"/>
        <rFont val="FlandersArtSans-Regular"/>
      </rPr>
      <t>: overuren zijn enkel subsidiabel indien deze betaald of gecompenseerd werden</t>
    </r>
  </si>
  <si>
    <t xml:space="preserve">   Mogelijkheid 1: het effectief indienen van de overuren en het bewijzen van de betaling of de compensatie van deze overuren bij de controle van de kosten</t>
  </si>
  <si>
    <t xml:space="preserve">   Mogelijkheid 2: het beperken van de ingediende uren tot het maximum aantal te presteren uren per maand conform het arbeidscontract</t>
  </si>
  <si>
    <t>Beide mogelijkheden worden berekend in de tijdsregistratie. Bij indiening van de kosten in de EFRO-toepassing wordt de keuze gemaakt tussen indiening met of zonder overuren.</t>
  </si>
  <si>
    <t>De kilometerkost wordt automatisch berekend en kan worden ingediend in de EFRO-toepassing.</t>
  </si>
  <si>
    <t xml:space="preserve">   vanaf 01/07/2016:</t>
  </si>
  <si>
    <r>
      <t>UREN EFRO</t>
    </r>
    <r>
      <rPr>
        <b/>
        <sz val="8"/>
        <rFont val="FlandersArtSans-Regular"/>
      </rPr>
      <t xml:space="preserve"> (uren:minuten)</t>
    </r>
  </si>
  <si>
    <r>
      <t xml:space="preserve">   ° de werkelijk gepresteerde uren activiteit ikv EFRO-project, met notatie </t>
    </r>
    <r>
      <rPr>
        <b/>
        <sz val="10"/>
        <rFont val="FlandersArtSans-Regular"/>
      </rPr>
      <t>uren:minuten</t>
    </r>
    <r>
      <rPr>
        <sz val="10"/>
        <rFont val="FlandersArtSans-Regular"/>
      </rPr>
      <t xml:space="preserve"> (bv.7:36)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</si>
</sst>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d/mm/yy;@"/>
    <numFmt numFmtId="165" formatCode="_ [$€-813]\ * #,##0.00_ ;_ [$€-813]\ * \-#,##0.00_ ;_ [$€-813]\ * &quot;-&quot;??_ ;_ @_ "/>
    <numFmt numFmtId="166" formatCode="0.0000"/>
    <numFmt numFmtId="167" formatCode="#,##0_ ;\-#,##0\ "/>
    <numFmt numFmtId="168" formatCode="&quot;€&quot;\ #,##0.00;[Red]&quot;€&quot;\ #,##0.00"/>
    <numFmt numFmtId="169" formatCode="h:mm;@"/>
    <numFmt numFmtId="170" formatCode="0.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FlandersArtSans-Regular"/>
    </font>
    <font>
      <sz val="10"/>
      <name val="FlandersArtSans-Regular"/>
    </font>
    <font>
      <b/>
      <u/>
      <sz val="10"/>
      <name val="FlandersArtSans-Regular"/>
    </font>
    <font>
      <b/>
      <sz val="8"/>
      <name val="FlandersArtSans-Regula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164" fontId="4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4" fillId="0" borderId="2" xfId="0" applyFont="1" applyFill="1" applyBorder="1" applyAlignment="1" applyProtection="1">
      <alignment vertical="top" wrapText="1" shrinkToFit="1"/>
      <protection locked="0"/>
    </xf>
    <xf numFmtId="0" fontId="4" fillId="2" borderId="2" xfId="0" applyFont="1" applyFill="1" applyBorder="1" applyAlignment="1" applyProtection="1">
      <alignment vertical="top" wrapText="1" shrinkToFit="1"/>
      <protection locked="0"/>
    </xf>
    <xf numFmtId="0" fontId="4" fillId="2" borderId="4" xfId="0" applyFont="1" applyFill="1" applyBorder="1" applyAlignment="1" applyProtection="1">
      <alignment vertical="top" wrapText="1" shrinkToFit="1"/>
      <protection locked="0"/>
    </xf>
    <xf numFmtId="0" fontId="4" fillId="2" borderId="1" xfId="0" applyFont="1" applyFill="1" applyBorder="1" applyAlignment="1" applyProtection="1">
      <alignment vertical="top" wrapText="1" shrinkToFi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4" fontId="4" fillId="0" borderId="9" xfId="0" applyNumberFormat="1" applyFont="1" applyFill="1" applyBorder="1" applyAlignment="1" applyProtection="1">
      <alignment vertical="top" wrapText="1" shrinkToFit="1"/>
      <protection locked="0"/>
    </xf>
    <xf numFmtId="166" fontId="4" fillId="0" borderId="9" xfId="0" applyNumberFormat="1" applyFont="1" applyFill="1" applyBorder="1" applyAlignment="1" applyProtection="1">
      <alignment vertical="top" wrapText="1" shrinkToFit="1"/>
      <protection locked="0"/>
    </xf>
    <xf numFmtId="0" fontId="4" fillId="0" borderId="1" xfId="0" applyFont="1" applyBorder="1" applyAlignment="1">
      <alignment textRotation="45" wrapText="1"/>
    </xf>
    <xf numFmtId="10" fontId="4" fillId="0" borderId="1" xfId="1" applyNumberFormat="1" applyFont="1" applyBorder="1" applyAlignment="1">
      <alignment textRotation="45" wrapText="1"/>
    </xf>
    <xf numFmtId="4" fontId="4" fillId="0" borderId="1" xfId="0" applyNumberFormat="1" applyFont="1" applyBorder="1"/>
    <xf numFmtId="10" fontId="4" fillId="0" borderId="0" xfId="1" applyNumberFormat="1" applyFont="1"/>
    <xf numFmtId="0" fontId="5" fillId="0" borderId="0" xfId="0" applyFont="1"/>
    <xf numFmtId="0" fontId="4" fillId="0" borderId="2" xfId="0" applyFont="1" applyBorder="1"/>
    <xf numFmtId="0" fontId="4" fillId="0" borderId="16" xfId="0" applyFont="1" applyBorder="1"/>
    <xf numFmtId="0" fontId="4" fillId="0" borderId="9" xfId="0" applyFont="1" applyBorder="1"/>
    <xf numFmtId="0" fontId="3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Protection="1"/>
    <xf numFmtId="0" fontId="3" fillId="0" borderId="0" xfId="0" applyFont="1" applyProtection="1"/>
    <xf numFmtId="164" fontId="3" fillId="0" borderId="0" xfId="0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2" fontId="3" fillId="0" borderId="0" xfId="0" applyNumberFormat="1" applyFont="1" applyProtection="1"/>
    <xf numFmtId="164" fontId="4" fillId="0" borderId="1" xfId="0" applyNumberFormat="1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164" fontId="3" fillId="2" borderId="1" xfId="0" applyNumberFormat="1" applyFont="1" applyFill="1" applyBorder="1" applyAlignment="1" applyProtection="1">
      <alignment horizontal="left" vertical="top"/>
    </xf>
    <xf numFmtId="164" fontId="3" fillId="0" borderId="1" xfId="0" applyNumberFormat="1" applyFont="1" applyFill="1" applyBorder="1" applyAlignment="1" applyProtection="1">
      <alignment horizontal="left" vertical="top"/>
    </xf>
    <xf numFmtId="164" fontId="3" fillId="2" borderId="3" xfId="0" applyNumberFormat="1" applyFont="1" applyFill="1" applyBorder="1" applyAlignment="1" applyProtection="1">
      <alignment horizontal="left" vertical="top"/>
    </xf>
    <xf numFmtId="164" fontId="3" fillId="0" borderId="3" xfId="0" applyNumberFormat="1" applyFont="1" applyFill="1" applyBorder="1" applyAlignment="1" applyProtection="1">
      <alignment horizontal="left" vertical="top"/>
    </xf>
    <xf numFmtId="0" fontId="4" fillId="0" borderId="6" xfId="0" applyFont="1" applyFill="1" applyBorder="1" applyAlignment="1" applyProtection="1">
      <alignment vertical="top" wrapText="1" shrinkToFit="1"/>
    </xf>
    <xf numFmtId="0" fontId="4" fillId="0" borderId="3" xfId="0" applyFont="1" applyFill="1" applyBorder="1" applyAlignment="1" applyProtection="1">
      <alignment vertical="top" wrapText="1" shrinkToFit="1"/>
    </xf>
    <xf numFmtId="4" fontId="4" fillId="0" borderId="18" xfId="0" applyNumberFormat="1" applyFont="1" applyFill="1" applyBorder="1" applyAlignment="1" applyProtection="1">
      <alignment vertical="top" wrapText="1" shrinkToFit="1"/>
    </xf>
    <xf numFmtId="0" fontId="4" fillId="0" borderId="10" xfId="0" applyFont="1" applyFill="1" applyBorder="1" applyProtection="1"/>
    <xf numFmtId="4" fontId="4" fillId="0" borderId="11" xfId="0" applyNumberFormat="1" applyFont="1" applyFill="1" applyBorder="1" applyAlignment="1" applyProtection="1">
      <alignment horizontal="right" vertical="top" wrapText="1" shrinkToFit="1"/>
    </xf>
    <xf numFmtId="164" fontId="3" fillId="0" borderId="7" xfId="0" applyNumberFormat="1" applyFont="1" applyFill="1" applyBorder="1" applyAlignment="1" applyProtection="1">
      <alignment horizontal="left" vertical="top"/>
    </xf>
    <xf numFmtId="0" fontId="4" fillId="0" borderId="17" xfId="0" applyFont="1" applyFill="1" applyBorder="1" applyAlignment="1" applyProtection="1">
      <alignment horizontal="left" vertical="top" wrapText="1"/>
    </xf>
    <xf numFmtId="0" fontId="4" fillId="0" borderId="7" xfId="0" applyFont="1" applyFill="1" applyBorder="1" applyAlignment="1" applyProtection="1">
      <alignment vertical="top" wrapText="1" shrinkToFit="1"/>
    </xf>
    <xf numFmtId="4" fontId="4" fillId="0" borderId="9" xfId="0" applyNumberFormat="1" applyFont="1" applyFill="1" applyBorder="1" applyAlignment="1" applyProtection="1">
      <alignment vertical="top" wrapText="1" shrinkToFit="1"/>
    </xf>
    <xf numFmtId="0" fontId="4" fillId="0" borderId="2" xfId="0" applyFont="1" applyFill="1" applyBorder="1" applyAlignment="1" applyProtection="1"/>
    <xf numFmtId="0" fontId="4" fillId="0" borderId="15" xfId="0" applyFont="1" applyFill="1" applyBorder="1" applyAlignment="1" applyProtection="1"/>
    <xf numFmtId="0" fontId="3" fillId="0" borderId="7" xfId="0" applyFont="1" applyFill="1" applyBorder="1" applyAlignment="1" applyProtection="1">
      <alignment horizontal="left" vertical="top" wrapText="1" shrinkToFit="1"/>
    </xf>
    <xf numFmtId="0" fontId="4" fillId="0" borderId="12" xfId="0" applyFont="1" applyFill="1" applyBorder="1" applyAlignment="1" applyProtection="1"/>
    <xf numFmtId="168" fontId="3" fillId="0" borderId="16" xfId="0" applyNumberFormat="1" applyFont="1" applyFill="1" applyBorder="1" applyAlignment="1" applyProtection="1">
      <alignment horizontal="right"/>
    </xf>
    <xf numFmtId="0" fontId="3" fillId="0" borderId="2" xfId="0" applyFont="1" applyFill="1" applyBorder="1" applyAlignment="1" applyProtection="1"/>
    <xf numFmtId="168" fontId="3" fillId="0" borderId="19" xfId="0" applyNumberFormat="1" applyFont="1" applyFill="1" applyBorder="1" applyAlignment="1" applyProtection="1"/>
    <xf numFmtId="0" fontId="3" fillId="0" borderId="13" xfId="0" applyFont="1" applyFill="1" applyBorder="1" applyAlignment="1" applyProtection="1"/>
    <xf numFmtId="0" fontId="4" fillId="0" borderId="14" xfId="0" applyFont="1" applyFill="1" applyBorder="1" applyAlignment="1" applyProtection="1"/>
    <xf numFmtId="167" fontId="4" fillId="0" borderId="18" xfId="0" applyNumberFormat="1" applyFont="1" applyFill="1" applyBorder="1" applyAlignment="1" applyProtection="1">
      <alignment horizontal="right" vertical="top" wrapText="1" shrinkToFit="1"/>
    </xf>
    <xf numFmtId="0" fontId="4" fillId="0" borderId="10" xfId="0" applyFont="1" applyFill="1" applyBorder="1" applyAlignment="1" applyProtection="1"/>
    <xf numFmtId="0" fontId="4" fillId="0" borderId="11" xfId="0" applyFont="1" applyFill="1" applyBorder="1" applyAlignment="1" applyProtection="1"/>
    <xf numFmtId="164" fontId="3" fillId="0" borderId="5" xfId="0" applyNumberFormat="1" applyFont="1" applyFill="1" applyBorder="1" applyAlignment="1" applyProtection="1">
      <alignment horizontal="left" vertical="top"/>
    </xf>
    <xf numFmtId="0" fontId="4" fillId="0" borderId="5" xfId="0" applyFont="1" applyFill="1" applyBorder="1" applyAlignment="1" applyProtection="1">
      <alignment vertical="top" wrapText="1" shrinkToFit="1"/>
    </xf>
    <xf numFmtId="165" fontId="3" fillId="0" borderId="20" xfId="0" applyNumberFormat="1" applyFont="1" applyFill="1" applyBorder="1" applyAlignment="1" applyProtection="1">
      <alignment horizontal="right" vertical="top" wrapText="1" shrinkToFit="1"/>
    </xf>
    <xf numFmtId="0" fontId="3" fillId="0" borderId="0" xfId="0" applyFont="1" applyProtection="1">
      <protection locked="0"/>
    </xf>
    <xf numFmtId="0" fontId="4" fillId="0" borderId="0" xfId="0" applyFont="1" applyFill="1" applyBorder="1" applyAlignment="1" applyProtection="1">
      <alignment vertical="top" wrapText="1" shrinkToFit="1"/>
      <protection locked="0"/>
    </xf>
    <xf numFmtId="0" fontId="4" fillId="0" borderId="17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Fill="1" applyBorder="1" applyAlignment="1" applyProtection="1">
      <alignment vertical="top" wrapText="1" shrinkToFit="1"/>
      <protection locked="0"/>
    </xf>
    <xf numFmtId="0" fontId="4" fillId="2" borderId="0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10" fontId="4" fillId="0" borderId="1" xfId="1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0" borderId="6" xfId="0" applyFont="1" applyFill="1" applyBorder="1" applyAlignment="1" applyProtection="1">
      <alignment vertical="top" wrapText="1" shrinkToFit="1"/>
      <protection locked="0"/>
    </xf>
    <xf numFmtId="0" fontId="4" fillId="0" borderId="8" xfId="0" applyFont="1" applyFill="1" applyBorder="1" applyAlignment="1" applyProtection="1">
      <alignment vertical="top" wrapText="1" shrinkToFit="1"/>
      <protection locked="0"/>
    </xf>
    <xf numFmtId="2" fontId="4" fillId="0" borderId="0" xfId="0" applyNumberFormat="1" applyFont="1" applyFill="1" applyProtection="1"/>
    <xf numFmtId="4" fontId="4" fillId="0" borderId="15" xfId="0" applyNumberFormat="1" applyFont="1" applyFill="1" applyBorder="1" applyAlignment="1" applyProtection="1">
      <alignment horizontal="right" vertical="top" wrapText="1" shrinkToFit="1"/>
    </xf>
    <xf numFmtId="169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2" fontId="4" fillId="0" borderId="0" xfId="0" applyNumberFormat="1" applyFont="1" applyProtection="1"/>
    <xf numFmtId="169" fontId="4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169" fontId="4" fillId="2" borderId="3" xfId="0" applyNumberFormat="1" applyFont="1" applyFill="1" applyBorder="1" applyAlignment="1" applyProtection="1">
      <alignment horizontal="right" vertical="top" wrapText="1" shrinkToFit="1"/>
      <protection locked="0"/>
    </xf>
    <xf numFmtId="169" fontId="4" fillId="0" borderId="21" xfId="0" applyNumberFormat="1" applyFont="1" applyFill="1" applyBorder="1" applyAlignment="1" applyProtection="1">
      <alignment horizontal="right" vertical="top" wrapText="1" shrinkToFit="1"/>
      <protection locked="0"/>
    </xf>
    <xf numFmtId="169" fontId="4" fillId="0" borderId="3" xfId="0" applyNumberFormat="1" applyFont="1" applyFill="1" applyBorder="1" applyAlignment="1" applyProtection="1">
      <alignment horizontal="right" vertical="top" wrapText="1" shrinkToFit="1"/>
      <protection locked="0"/>
    </xf>
    <xf numFmtId="170" fontId="4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170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170" fontId="4" fillId="2" borderId="3" xfId="0" applyNumberFormat="1" applyFont="1" applyFill="1" applyBorder="1" applyAlignment="1" applyProtection="1">
      <alignment horizontal="right" vertical="top" wrapText="1" shrinkToFit="1"/>
      <protection locked="0"/>
    </xf>
    <xf numFmtId="170" fontId="4" fillId="0" borderId="11" xfId="0" applyNumberFormat="1" applyFont="1" applyFill="1" applyBorder="1" applyAlignment="1" applyProtection="1">
      <alignment horizontal="right" vertical="top" wrapText="1" shrinkToFit="1"/>
    </xf>
    <xf numFmtId="170" fontId="4" fillId="0" borderId="15" xfId="0" applyNumberFormat="1" applyFont="1" applyFill="1" applyBorder="1" applyAlignment="1" applyProtection="1"/>
    <xf numFmtId="170" fontId="4" fillId="0" borderId="12" xfId="0" applyNumberFormat="1" applyFont="1" applyFill="1" applyBorder="1" applyAlignment="1" applyProtection="1"/>
    <xf numFmtId="170" fontId="4" fillId="0" borderId="14" xfId="0" applyNumberFormat="1" applyFont="1" applyFill="1" applyBorder="1" applyAlignment="1" applyProtection="1"/>
    <xf numFmtId="170" fontId="4" fillId="0" borderId="21" xfId="0" applyNumberFormat="1" applyFont="1" applyFill="1" applyBorder="1" applyAlignment="1" applyProtection="1">
      <alignment horizontal="right" vertical="top" wrapText="1" shrinkToFit="1"/>
      <protection locked="0"/>
    </xf>
    <xf numFmtId="170" fontId="4" fillId="0" borderId="3" xfId="0" applyNumberFormat="1" applyFont="1" applyFill="1" applyBorder="1" applyAlignment="1" applyProtection="1">
      <alignment horizontal="right" vertical="top" wrapText="1" shrinkToFit="1"/>
      <protection locked="0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topLeftCell="C1" zoomScaleNormal="100" workbookViewId="0">
      <selection activeCell="C15" sqref="C15"/>
    </sheetView>
  </sheetViews>
  <sheetFormatPr defaultRowHeight="13.2" x14ac:dyDescent="0.25"/>
  <cols>
    <col min="1" max="1" width="7.88671875" style="21" customWidth="1"/>
    <col min="2" max="2" width="15.33203125" style="24" customWidth="1"/>
    <col min="3" max="3" width="70.77734375" style="21" customWidth="1"/>
    <col min="4" max="4" width="15.33203125" style="21" customWidth="1"/>
    <col min="5" max="5" width="11.6640625" style="21" customWidth="1"/>
    <col min="6" max="6" width="46.88671875" style="21" customWidth="1"/>
    <col min="7" max="7" width="11.6640625" style="21" customWidth="1"/>
    <col min="8" max="8" width="11.88671875" style="21" customWidth="1"/>
    <col min="9" max="16384" width="8.88671875" style="21"/>
  </cols>
  <sheetData>
    <row r="1" spans="1:8" x14ac:dyDescent="0.25">
      <c r="A1" s="23" t="s">
        <v>1</v>
      </c>
      <c r="C1" s="8"/>
      <c r="D1" s="19" t="s">
        <v>29</v>
      </c>
      <c r="E1" s="60"/>
      <c r="F1" s="22" t="s">
        <v>28</v>
      </c>
    </row>
    <row r="2" spans="1:8" x14ac:dyDescent="0.25">
      <c r="A2" s="19" t="s">
        <v>3</v>
      </c>
      <c r="C2" s="8"/>
      <c r="D2" s="20"/>
      <c r="E2" s="25">
        <f>E1/5</f>
        <v>0</v>
      </c>
      <c r="F2" s="19" t="s">
        <v>11</v>
      </c>
    </row>
    <row r="3" spans="1:8" x14ac:dyDescent="0.25">
      <c r="A3" s="23" t="s">
        <v>2</v>
      </c>
      <c r="C3" s="8"/>
      <c r="D3" s="20"/>
      <c r="F3" s="20"/>
      <c r="G3" s="22"/>
    </row>
    <row r="4" spans="1:8" x14ac:dyDescent="0.25">
      <c r="A4" s="22" t="s">
        <v>34</v>
      </c>
      <c r="C4" s="8"/>
      <c r="D4" s="20"/>
      <c r="E4" s="76"/>
      <c r="F4" s="20"/>
      <c r="G4" s="22"/>
    </row>
    <row r="5" spans="1:8" x14ac:dyDescent="0.25">
      <c r="A5" s="22"/>
      <c r="B5" s="21"/>
    </row>
    <row r="6" spans="1:8" ht="35.25" customHeight="1" x14ac:dyDescent="0.25">
      <c r="B6" s="26"/>
      <c r="C6" s="27" t="s">
        <v>55</v>
      </c>
      <c r="D6" s="28" t="s">
        <v>44</v>
      </c>
      <c r="E6" s="29" t="s">
        <v>77</v>
      </c>
      <c r="F6" s="30" t="s">
        <v>43</v>
      </c>
      <c r="G6" s="29" t="s">
        <v>45</v>
      </c>
    </row>
    <row r="7" spans="1:8" s="31" customFormat="1" ht="12.75" customHeight="1" x14ac:dyDescent="0.25">
      <c r="B7" s="32">
        <v>42370</v>
      </c>
      <c r="C7" s="5" t="s">
        <v>4</v>
      </c>
      <c r="D7" s="5"/>
      <c r="E7" s="77"/>
      <c r="F7" s="5"/>
      <c r="G7" s="81"/>
      <c r="H7" s="73"/>
    </row>
    <row r="8" spans="1:8" s="31" customFormat="1" x14ac:dyDescent="0.25">
      <c r="B8" s="32">
        <f>B7+1</f>
        <v>42371</v>
      </c>
      <c r="C8" s="5"/>
      <c r="D8" s="5"/>
      <c r="E8" s="77"/>
      <c r="F8" s="5"/>
      <c r="G8" s="81"/>
      <c r="H8" s="73"/>
    </row>
    <row r="9" spans="1:8" s="31" customFormat="1" x14ac:dyDescent="0.25">
      <c r="B9" s="32">
        <f t="shared" ref="B9:B37" si="0">B8+1</f>
        <v>42372</v>
      </c>
      <c r="C9" s="5"/>
      <c r="D9" s="5"/>
      <c r="E9" s="77"/>
      <c r="F9" s="5"/>
      <c r="G9" s="81"/>
      <c r="H9" s="73"/>
    </row>
    <row r="10" spans="1:8" s="31" customFormat="1" x14ac:dyDescent="0.25">
      <c r="B10" s="33">
        <f t="shared" si="0"/>
        <v>42373</v>
      </c>
      <c r="C10" s="4"/>
      <c r="D10" s="4"/>
      <c r="E10" s="75"/>
      <c r="F10" s="4"/>
      <c r="G10" s="82"/>
      <c r="H10" s="73"/>
    </row>
    <row r="11" spans="1:8" s="31" customFormat="1" x14ac:dyDescent="0.25">
      <c r="B11" s="33">
        <f t="shared" si="0"/>
        <v>42374</v>
      </c>
      <c r="C11" s="4"/>
      <c r="D11" s="4"/>
      <c r="E11" s="75"/>
      <c r="F11" s="4"/>
      <c r="G11" s="82"/>
      <c r="H11" s="73"/>
    </row>
    <row r="12" spans="1:8" s="31" customFormat="1" x14ac:dyDescent="0.25">
      <c r="B12" s="33">
        <f t="shared" si="0"/>
        <v>42375</v>
      </c>
      <c r="C12" s="4"/>
      <c r="D12" s="4"/>
      <c r="E12" s="75"/>
      <c r="F12" s="4"/>
      <c r="G12" s="82"/>
      <c r="H12" s="73"/>
    </row>
    <row r="13" spans="1:8" s="31" customFormat="1" x14ac:dyDescent="0.25">
      <c r="B13" s="33">
        <f t="shared" si="0"/>
        <v>42376</v>
      </c>
      <c r="C13" s="4"/>
      <c r="D13" s="4"/>
      <c r="E13" s="75"/>
      <c r="F13" s="4"/>
      <c r="G13" s="82"/>
      <c r="H13" s="73"/>
    </row>
    <row r="14" spans="1:8" s="31" customFormat="1" x14ac:dyDescent="0.25">
      <c r="B14" s="33">
        <f t="shared" si="0"/>
        <v>42377</v>
      </c>
      <c r="C14" s="4"/>
      <c r="D14" s="4"/>
      <c r="E14" s="75"/>
      <c r="F14" s="4"/>
      <c r="G14" s="82"/>
      <c r="H14" s="73"/>
    </row>
    <row r="15" spans="1:8" s="31" customFormat="1" x14ac:dyDescent="0.25">
      <c r="B15" s="32">
        <f t="shared" si="0"/>
        <v>42378</v>
      </c>
      <c r="C15" s="5"/>
      <c r="D15" s="5"/>
      <c r="E15" s="77"/>
      <c r="F15" s="5"/>
      <c r="G15" s="81"/>
      <c r="H15" s="73"/>
    </row>
    <row r="16" spans="1:8" s="31" customFormat="1" x14ac:dyDescent="0.25">
      <c r="B16" s="32">
        <f t="shared" si="0"/>
        <v>42379</v>
      </c>
      <c r="C16" s="5"/>
      <c r="D16" s="5"/>
      <c r="E16" s="77"/>
      <c r="F16" s="5"/>
      <c r="G16" s="81"/>
      <c r="H16" s="73"/>
    </row>
    <row r="17" spans="2:8" s="31" customFormat="1" x14ac:dyDescent="0.25">
      <c r="B17" s="33">
        <f t="shared" si="0"/>
        <v>42380</v>
      </c>
      <c r="C17" s="4"/>
      <c r="D17" s="4"/>
      <c r="E17" s="75"/>
      <c r="F17" s="4"/>
      <c r="G17" s="82"/>
      <c r="H17" s="73"/>
    </row>
    <row r="18" spans="2:8" s="31" customFormat="1" x14ac:dyDescent="0.25">
      <c r="B18" s="33">
        <f t="shared" si="0"/>
        <v>42381</v>
      </c>
      <c r="C18" s="4"/>
      <c r="D18" s="4"/>
      <c r="E18" s="75"/>
      <c r="F18" s="4"/>
      <c r="G18" s="82"/>
      <c r="H18" s="73"/>
    </row>
    <row r="19" spans="2:8" s="31" customFormat="1" x14ac:dyDescent="0.25">
      <c r="B19" s="33">
        <f t="shared" si="0"/>
        <v>42382</v>
      </c>
      <c r="C19" s="4"/>
      <c r="D19" s="4"/>
      <c r="E19" s="75"/>
      <c r="F19" s="4"/>
      <c r="G19" s="82"/>
      <c r="H19" s="73"/>
    </row>
    <row r="20" spans="2:8" s="31" customFormat="1" x14ac:dyDescent="0.25">
      <c r="B20" s="33">
        <f t="shared" si="0"/>
        <v>42383</v>
      </c>
      <c r="C20" s="4"/>
      <c r="D20" s="4"/>
      <c r="E20" s="75"/>
      <c r="F20" s="4"/>
      <c r="G20" s="82"/>
      <c r="H20" s="73"/>
    </row>
    <row r="21" spans="2:8" s="31" customFormat="1" x14ac:dyDescent="0.25">
      <c r="B21" s="33">
        <f t="shared" si="0"/>
        <v>42384</v>
      </c>
      <c r="C21" s="4"/>
      <c r="D21" s="4"/>
      <c r="E21" s="75"/>
      <c r="F21" s="4"/>
      <c r="G21" s="82"/>
      <c r="H21" s="73"/>
    </row>
    <row r="22" spans="2:8" s="31" customFormat="1" x14ac:dyDescent="0.25">
      <c r="B22" s="32">
        <f t="shared" si="0"/>
        <v>42385</v>
      </c>
      <c r="C22" s="5"/>
      <c r="D22" s="5"/>
      <c r="E22" s="77"/>
      <c r="F22" s="5"/>
      <c r="G22" s="81"/>
      <c r="H22" s="73"/>
    </row>
    <row r="23" spans="2:8" s="31" customFormat="1" x14ac:dyDescent="0.25">
      <c r="B23" s="32">
        <f t="shared" si="0"/>
        <v>42386</v>
      </c>
      <c r="C23" s="5"/>
      <c r="D23" s="5"/>
      <c r="E23" s="77"/>
      <c r="F23" s="5"/>
      <c r="G23" s="81"/>
      <c r="H23" s="73"/>
    </row>
    <row r="24" spans="2:8" s="31" customFormat="1" x14ac:dyDescent="0.25">
      <c r="B24" s="33">
        <f t="shared" si="0"/>
        <v>42387</v>
      </c>
      <c r="C24" s="4"/>
      <c r="D24" s="4"/>
      <c r="E24" s="75"/>
      <c r="F24" s="4"/>
      <c r="G24" s="82"/>
      <c r="H24" s="73"/>
    </row>
    <row r="25" spans="2:8" s="31" customFormat="1" x14ac:dyDescent="0.25">
      <c r="B25" s="33">
        <f t="shared" si="0"/>
        <v>42388</v>
      </c>
      <c r="C25" s="4"/>
      <c r="D25" s="4"/>
      <c r="E25" s="75"/>
      <c r="F25" s="4"/>
      <c r="G25" s="82"/>
      <c r="H25" s="73"/>
    </row>
    <row r="26" spans="2:8" s="31" customFormat="1" x14ac:dyDescent="0.25">
      <c r="B26" s="33">
        <f t="shared" si="0"/>
        <v>42389</v>
      </c>
      <c r="C26" s="4"/>
      <c r="D26" s="4"/>
      <c r="E26" s="75"/>
      <c r="F26" s="4"/>
      <c r="G26" s="82"/>
      <c r="H26" s="73"/>
    </row>
    <row r="27" spans="2:8" s="31" customFormat="1" x14ac:dyDescent="0.25">
      <c r="B27" s="33">
        <f t="shared" si="0"/>
        <v>42390</v>
      </c>
      <c r="C27" s="4"/>
      <c r="D27" s="4"/>
      <c r="E27" s="75"/>
      <c r="F27" s="4"/>
      <c r="G27" s="82"/>
      <c r="H27" s="73"/>
    </row>
    <row r="28" spans="2:8" s="31" customFormat="1" x14ac:dyDescent="0.25">
      <c r="B28" s="33">
        <f t="shared" si="0"/>
        <v>42391</v>
      </c>
      <c r="C28" s="4"/>
      <c r="D28" s="4"/>
      <c r="E28" s="75"/>
      <c r="F28" s="4"/>
      <c r="G28" s="82"/>
      <c r="H28" s="73"/>
    </row>
    <row r="29" spans="2:8" s="31" customFormat="1" x14ac:dyDescent="0.25">
      <c r="B29" s="32">
        <f t="shared" si="0"/>
        <v>42392</v>
      </c>
      <c r="C29" s="5"/>
      <c r="D29" s="5"/>
      <c r="E29" s="77"/>
      <c r="F29" s="5"/>
      <c r="G29" s="81"/>
      <c r="H29" s="73"/>
    </row>
    <row r="30" spans="2:8" s="31" customFormat="1" x14ac:dyDescent="0.25">
      <c r="B30" s="32">
        <f t="shared" si="0"/>
        <v>42393</v>
      </c>
      <c r="C30" s="5"/>
      <c r="D30" s="5"/>
      <c r="E30" s="77"/>
      <c r="F30" s="5"/>
      <c r="G30" s="81"/>
      <c r="H30" s="73"/>
    </row>
    <row r="31" spans="2:8" s="31" customFormat="1" x14ac:dyDescent="0.25">
      <c r="B31" s="33">
        <f t="shared" si="0"/>
        <v>42394</v>
      </c>
      <c r="C31" s="4"/>
      <c r="D31" s="4"/>
      <c r="E31" s="75"/>
      <c r="F31" s="4"/>
      <c r="G31" s="82"/>
      <c r="H31" s="73"/>
    </row>
    <row r="32" spans="2:8" s="31" customFormat="1" x14ac:dyDescent="0.25">
      <c r="B32" s="33">
        <f t="shared" si="0"/>
        <v>42395</v>
      </c>
      <c r="C32" s="4"/>
      <c r="D32" s="4"/>
      <c r="E32" s="75"/>
      <c r="F32" s="4"/>
      <c r="G32" s="82"/>
      <c r="H32" s="73"/>
    </row>
    <row r="33" spans="2:8" s="31" customFormat="1" x14ac:dyDescent="0.25">
      <c r="B33" s="33">
        <f t="shared" si="0"/>
        <v>42396</v>
      </c>
      <c r="C33" s="4"/>
      <c r="D33" s="4"/>
      <c r="E33" s="75"/>
      <c r="F33" s="4"/>
      <c r="G33" s="82"/>
      <c r="H33" s="73"/>
    </row>
    <row r="34" spans="2:8" s="31" customFormat="1" x14ac:dyDescent="0.25">
      <c r="B34" s="33">
        <f t="shared" si="0"/>
        <v>42397</v>
      </c>
      <c r="C34" s="4"/>
      <c r="D34" s="4"/>
      <c r="E34" s="75"/>
      <c r="F34" s="4"/>
      <c r="G34" s="82"/>
      <c r="H34" s="73"/>
    </row>
    <row r="35" spans="2:8" s="31" customFormat="1" x14ac:dyDescent="0.25">
      <c r="B35" s="33">
        <f t="shared" si="0"/>
        <v>42398</v>
      </c>
      <c r="C35" s="4"/>
      <c r="D35" s="4"/>
      <c r="E35" s="75"/>
      <c r="F35" s="4"/>
      <c r="G35" s="82"/>
      <c r="H35" s="73"/>
    </row>
    <row r="36" spans="2:8" s="31" customFormat="1" x14ac:dyDescent="0.25">
      <c r="B36" s="32">
        <f t="shared" si="0"/>
        <v>42399</v>
      </c>
      <c r="C36" s="66"/>
      <c r="D36" s="5"/>
      <c r="E36" s="77"/>
      <c r="F36" s="5"/>
      <c r="G36" s="81"/>
      <c r="H36" s="73"/>
    </row>
    <row r="37" spans="2:8" s="31" customFormat="1" ht="13.8" thickBot="1" x14ac:dyDescent="0.3">
      <c r="B37" s="34">
        <f t="shared" si="0"/>
        <v>42400</v>
      </c>
      <c r="C37" s="6"/>
      <c r="D37" s="7"/>
      <c r="E37" s="78"/>
      <c r="F37" s="6"/>
      <c r="G37" s="83"/>
      <c r="H37" s="73"/>
    </row>
    <row r="38" spans="2:8" s="31" customFormat="1" x14ac:dyDescent="0.25">
      <c r="B38" s="35"/>
      <c r="C38" s="36"/>
      <c r="D38" s="37"/>
      <c r="E38" s="38">
        <f>SUM(E7:E37)*24</f>
        <v>0</v>
      </c>
      <c r="F38" s="39" t="s">
        <v>46</v>
      </c>
      <c r="G38" s="84"/>
    </row>
    <row r="39" spans="2:8" s="31" customFormat="1" x14ac:dyDescent="0.25">
      <c r="B39" s="41"/>
      <c r="C39" s="42" t="s">
        <v>57</v>
      </c>
      <c r="D39" s="43"/>
      <c r="E39" s="44">
        <f>E2*20</f>
        <v>0</v>
      </c>
      <c r="F39" s="45" t="s">
        <v>47</v>
      </c>
      <c r="G39" s="85"/>
    </row>
    <row r="40" spans="2:8" s="31" customFormat="1" x14ac:dyDescent="0.25">
      <c r="B40" s="41"/>
      <c r="C40" s="62"/>
      <c r="D40" s="47"/>
      <c r="E40" s="44">
        <f>IF(E38&gt;(20*E2),(E38-(20*E2)),0)</f>
        <v>0</v>
      </c>
      <c r="F40" s="45" t="s">
        <v>56</v>
      </c>
      <c r="G40" s="86"/>
    </row>
    <row r="41" spans="2:8" s="31" customFormat="1" x14ac:dyDescent="0.25">
      <c r="B41" s="41"/>
      <c r="C41" s="62"/>
      <c r="D41" s="43"/>
      <c r="E41" s="9"/>
      <c r="F41" s="45" t="s">
        <v>51</v>
      </c>
      <c r="G41" s="86"/>
    </row>
    <row r="42" spans="2:8" s="31" customFormat="1" x14ac:dyDescent="0.25">
      <c r="B42" s="41"/>
      <c r="C42" s="62"/>
      <c r="D42" s="43"/>
      <c r="E42" s="49" t="str">
        <f>IF(E38&gt;(20*E2),(E38*E41), "nvt")</f>
        <v>nvt</v>
      </c>
      <c r="F42" s="50" t="s">
        <v>53</v>
      </c>
      <c r="G42" s="86"/>
    </row>
    <row r="43" spans="2:8" s="31" customFormat="1" ht="13.8" thickBot="1" x14ac:dyDescent="0.3">
      <c r="B43" s="41"/>
      <c r="C43" s="62"/>
      <c r="D43" s="43"/>
      <c r="E43" s="51">
        <f>IF(E38&gt;(20*E2),(E39*E41), (E38*E41))</f>
        <v>0</v>
      </c>
      <c r="F43" s="52" t="s">
        <v>52</v>
      </c>
      <c r="G43" s="87"/>
    </row>
    <row r="44" spans="2:8" s="31" customFormat="1" x14ac:dyDescent="0.25">
      <c r="B44" s="41"/>
      <c r="C44" s="62"/>
      <c r="D44" s="43"/>
      <c r="E44" s="54">
        <f>(FLOOR(SUM(G7:G37),1))</f>
        <v>0</v>
      </c>
      <c r="F44" s="55" t="s">
        <v>49</v>
      </c>
      <c r="G44" s="56"/>
    </row>
    <row r="45" spans="2:8" s="31" customFormat="1" x14ac:dyDescent="0.25">
      <c r="B45" s="41"/>
      <c r="C45" s="62"/>
      <c r="D45" s="43"/>
      <c r="E45" s="10"/>
      <c r="F45" s="45" t="s">
        <v>50</v>
      </c>
      <c r="G45" s="48"/>
    </row>
    <row r="46" spans="2:8" s="31" customFormat="1" ht="14.4" customHeight="1" thickBot="1" x14ac:dyDescent="0.3">
      <c r="B46" s="57"/>
      <c r="C46" s="63"/>
      <c r="D46" s="58"/>
      <c r="E46" s="59">
        <f>E44*E45</f>
        <v>0</v>
      </c>
      <c r="F46" s="52" t="s">
        <v>54</v>
      </c>
      <c r="G46" s="53"/>
    </row>
    <row r="48" spans="2:8" x14ac:dyDescent="0.25">
      <c r="B48" s="23" t="s">
        <v>0</v>
      </c>
      <c r="E48" s="23" t="s">
        <v>12</v>
      </c>
      <c r="G48" s="24"/>
    </row>
  </sheetData>
  <sheetProtection algorithmName="SHA-512" hashValue="mGrp2UBaFDXmyjItJFTMlOc/E2zCLIpueVJfGlrH0OoGqj9SMk1GoU1UFkEb9+o9maqzJCJ/dzSGuDjrKYOqlA==" saltValue="CjV4M3sXkeyaFbgxozU8NQ==" spinCount="100000" sheet="1" objects="1" scenarios="1"/>
  <phoneticPr fontId="2" type="noConversion"/>
  <pageMargins left="0.75" right="0.75" top="1" bottom="1" header="0.5" footer="0.5"/>
  <pageSetup paperSize="9"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C22" workbookViewId="0">
      <selection activeCell="G31" sqref="G31:G32"/>
    </sheetView>
  </sheetViews>
  <sheetFormatPr defaultRowHeight="13.2" x14ac:dyDescent="0.25"/>
  <cols>
    <col min="1" max="1" width="7.88671875" style="21" customWidth="1"/>
    <col min="2" max="2" width="15.33203125" style="24" customWidth="1"/>
    <col min="3" max="3" width="70.77734375" style="21" customWidth="1"/>
    <col min="4" max="4" width="15.33203125" style="21" customWidth="1"/>
    <col min="5" max="5" width="12.33203125" style="21" customWidth="1"/>
    <col min="6" max="6" width="46.88671875" style="21" customWidth="1"/>
    <col min="7" max="7" width="11.6640625" style="21" customWidth="1"/>
    <col min="8" max="8" width="13.44140625" style="21" customWidth="1"/>
    <col min="9" max="16384" width="8.88671875" style="21"/>
  </cols>
  <sheetData>
    <row r="1" spans="1:8" x14ac:dyDescent="0.25">
      <c r="A1" s="23" t="s">
        <v>1</v>
      </c>
      <c r="C1" s="8"/>
      <c r="D1" s="19" t="s">
        <v>29</v>
      </c>
      <c r="E1" s="60"/>
      <c r="F1" s="22" t="s">
        <v>28</v>
      </c>
    </row>
    <row r="2" spans="1:8" x14ac:dyDescent="0.25">
      <c r="A2" s="19" t="s">
        <v>3</v>
      </c>
      <c r="C2" s="8"/>
      <c r="D2" s="20"/>
      <c r="E2" s="25">
        <f>E1/5</f>
        <v>0</v>
      </c>
      <c r="F2" s="19" t="s">
        <v>11</v>
      </c>
    </row>
    <row r="3" spans="1:8" x14ac:dyDescent="0.25">
      <c r="A3" s="23" t="s">
        <v>2</v>
      </c>
      <c r="C3" s="8"/>
      <c r="D3" s="20"/>
      <c r="F3" s="20"/>
      <c r="G3" s="22"/>
    </row>
    <row r="4" spans="1:8" x14ac:dyDescent="0.25">
      <c r="A4" s="22" t="s">
        <v>34</v>
      </c>
      <c r="C4" s="8"/>
      <c r="D4" s="20"/>
      <c r="F4" s="20"/>
      <c r="G4" s="22"/>
    </row>
    <row r="5" spans="1:8" x14ac:dyDescent="0.25">
      <c r="A5" s="22"/>
      <c r="B5" s="21"/>
    </row>
    <row r="6" spans="1:8" ht="35.25" customHeight="1" x14ac:dyDescent="0.25">
      <c r="B6" s="26"/>
      <c r="C6" s="27" t="s">
        <v>55</v>
      </c>
      <c r="D6" s="28" t="s">
        <v>44</v>
      </c>
      <c r="E6" s="29" t="s">
        <v>77</v>
      </c>
      <c r="F6" s="30" t="s">
        <v>43</v>
      </c>
      <c r="G6" s="29" t="s">
        <v>45</v>
      </c>
    </row>
    <row r="7" spans="1:8" s="31" customFormat="1" ht="12.75" customHeight="1" x14ac:dyDescent="0.25">
      <c r="B7" s="32">
        <v>42644</v>
      </c>
      <c r="C7" s="5"/>
      <c r="D7" s="5"/>
      <c r="E7" s="77"/>
      <c r="F7" s="5"/>
      <c r="G7" s="81"/>
      <c r="H7" s="73"/>
    </row>
    <row r="8" spans="1:8" s="31" customFormat="1" x14ac:dyDescent="0.25">
      <c r="B8" s="32">
        <f>B7+1</f>
        <v>42645</v>
      </c>
      <c r="C8" s="5"/>
      <c r="D8" s="5"/>
      <c r="E8" s="77"/>
      <c r="F8" s="5"/>
      <c r="G8" s="81"/>
      <c r="H8" s="73"/>
    </row>
    <row r="9" spans="1:8" s="31" customFormat="1" x14ac:dyDescent="0.25">
      <c r="B9" s="33">
        <f t="shared" ref="B9:B37" si="0">B8+1</f>
        <v>42646</v>
      </c>
      <c r="C9" s="4"/>
      <c r="D9" s="4"/>
      <c r="E9" s="75"/>
      <c r="F9" s="4"/>
      <c r="G9" s="82"/>
      <c r="H9" s="73"/>
    </row>
    <row r="10" spans="1:8" s="31" customFormat="1" x14ac:dyDescent="0.25">
      <c r="B10" s="33">
        <f t="shared" si="0"/>
        <v>42647</v>
      </c>
      <c r="C10" s="4"/>
      <c r="D10" s="4"/>
      <c r="E10" s="75"/>
      <c r="F10" s="4"/>
      <c r="G10" s="82"/>
      <c r="H10" s="73"/>
    </row>
    <row r="11" spans="1:8" s="31" customFormat="1" x14ac:dyDescent="0.25">
      <c r="B11" s="33">
        <f t="shared" si="0"/>
        <v>42648</v>
      </c>
      <c r="C11" s="4"/>
      <c r="D11" s="4"/>
      <c r="E11" s="75"/>
      <c r="F11" s="4"/>
      <c r="G11" s="82"/>
      <c r="H11" s="73"/>
    </row>
    <row r="12" spans="1:8" s="31" customFormat="1" x14ac:dyDescent="0.25">
      <c r="B12" s="33">
        <f t="shared" si="0"/>
        <v>42649</v>
      </c>
      <c r="C12" s="4"/>
      <c r="D12" s="4"/>
      <c r="E12" s="75"/>
      <c r="F12" s="4"/>
      <c r="G12" s="82"/>
      <c r="H12" s="73"/>
    </row>
    <row r="13" spans="1:8" s="31" customFormat="1" x14ac:dyDescent="0.25">
      <c r="B13" s="33">
        <f t="shared" si="0"/>
        <v>42650</v>
      </c>
      <c r="C13" s="4"/>
      <c r="D13" s="4"/>
      <c r="E13" s="75"/>
      <c r="F13" s="4"/>
      <c r="G13" s="82"/>
      <c r="H13" s="73"/>
    </row>
    <row r="14" spans="1:8" s="31" customFormat="1" x14ac:dyDescent="0.25">
      <c r="B14" s="32">
        <f t="shared" si="0"/>
        <v>42651</v>
      </c>
      <c r="C14" s="5"/>
      <c r="D14" s="5"/>
      <c r="E14" s="77"/>
      <c r="F14" s="5"/>
      <c r="G14" s="81"/>
      <c r="H14" s="73"/>
    </row>
    <row r="15" spans="1:8" s="31" customFormat="1" x14ac:dyDescent="0.25">
      <c r="B15" s="32">
        <f t="shared" si="0"/>
        <v>42652</v>
      </c>
      <c r="C15" s="5"/>
      <c r="D15" s="5"/>
      <c r="E15" s="77"/>
      <c r="F15" s="5"/>
      <c r="G15" s="81"/>
      <c r="H15" s="73"/>
    </row>
    <row r="16" spans="1:8" s="31" customFormat="1" x14ac:dyDescent="0.25">
      <c r="B16" s="33">
        <f t="shared" si="0"/>
        <v>42653</v>
      </c>
      <c r="C16" s="4"/>
      <c r="D16" s="4"/>
      <c r="E16" s="75"/>
      <c r="F16" s="4"/>
      <c r="G16" s="82"/>
      <c r="H16" s="73"/>
    </row>
    <row r="17" spans="2:8" s="31" customFormat="1" x14ac:dyDescent="0.25">
      <c r="B17" s="33">
        <f t="shared" si="0"/>
        <v>42654</v>
      </c>
      <c r="C17" s="4"/>
      <c r="D17" s="4"/>
      <c r="E17" s="75"/>
      <c r="F17" s="4"/>
      <c r="G17" s="82"/>
      <c r="H17" s="73"/>
    </row>
    <row r="18" spans="2:8" s="31" customFormat="1" x14ac:dyDescent="0.25">
      <c r="B18" s="33">
        <f t="shared" si="0"/>
        <v>42655</v>
      </c>
      <c r="C18" s="4"/>
      <c r="D18" s="4"/>
      <c r="E18" s="75"/>
      <c r="F18" s="4"/>
      <c r="G18" s="82"/>
      <c r="H18" s="73"/>
    </row>
    <row r="19" spans="2:8" s="31" customFormat="1" x14ac:dyDescent="0.25">
      <c r="B19" s="33">
        <f t="shared" si="0"/>
        <v>42656</v>
      </c>
      <c r="C19" s="4"/>
      <c r="D19" s="4"/>
      <c r="E19" s="75"/>
      <c r="F19" s="4"/>
      <c r="G19" s="82"/>
      <c r="H19" s="73"/>
    </row>
    <row r="20" spans="2:8" s="31" customFormat="1" x14ac:dyDescent="0.25">
      <c r="B20" s="33">
        <f t="shared" si="0"/>
        <v>42657</v>
      </c>
      <c r="C20" s="4"/>
      <c r="D20" s="4"/>
      <c r="E20" s="75"/>
      <c r="F20" s="4"/>
      <c r="G20" s="82"/>
      <c r="H20" s="73"/>
    </row>
    <row r="21" spans="2:8" s="31" customFormat="1" x14ac:dyDescent="0.25">
      <c r="B21" s="32">
        <f t="shared" si="0"/>
        <v>42658</v>
      </c>
      <c r="C21" s="5"/>
      <c r="D21" s="5"/>
      <c r="E21" s="77"/>
      <c r="F21" s="5"/>
      <c r="G21" s="81"/>
      <c r="H21" s="73"/>
    </row>
    <row r="22" spans="2:8" s="31" customFormat="1" x14ac:dyDescent="0.25">
      <c r="B22" s="32">
        <f t="shared" si="0"/>
        <v>42659</v>
      </c>
      <c r="C22" s="5"/>
      <c r="D22" s="5"/>
      <c r="E22" s="77"/>
      <c r="F22" s="5"/>
      <c r="G22" s="81"/>
      <c r="H22" s="73"/>
    </row>
    <row r="23" spans="2:8" s="31" customFormat="1" x14ac:dyDescent="0.25">
      <c r="B23" s="33">
        <f t="shared" si="0"/>
        <v>42660</v>
      </c>
      <c r="C23" s="4"/>
      <c r="D23" s="4"/>
      <c r="E23" s="75"/>
      <c r="F23" s="4"/>
      <c r="G23" s="82"/>
      <c r="H23" s="73"/>
    </row>
    <row r="24" spans="2:8" s="31" customFormat="1" x14ac:dyDescent="0.25">
      <c r="B24" s="33">
        <f t="shared" si="0"/>
        <v>42661</v>
      </c>
      <c r="C24" s="4"/>
      <c r="D24" s="4"/>
      <c r="E24" s="75"/>
      <c r="F24" s="4"/>
      <c r="G24" s="82"/>
      <c r="H24" s="73"/>
    </row>
    <row r="25" spans="2:8" s="31" customFormat="1" x14ac:dyDescent="0.25">
      <c r="B25" s="33">
        <f t="shared" si="0"/>
        <v>42662</v>
      </c>
      <c r="C25" s="4"/>
      <c r="D25" s="4"/>
      <c r="E25" s="75"/>
      <c r="F25" s="4"/>
      <c r="G25" s="82"/>
      <c r="H25" s="73"/>
    </row>
    <row r="26" spans="2:8" s="31" customFormat="1" x14ac:dyDescent="0.25">
      <c r="B26" s="33">
        <f t="shared" si="0"/>
        <v>42663</v>
      </c>
      <c r="C26" s="4"/>
      <c r="D26" s="4"/>
      <c r="E26" s="75"/>
      <c r="F26" s="4"/>
      <c r="G26" s="82"/>
      <c r="H26" s="73"/>
    </row>
    <row r="27" spans="2:8" s="31" customFormat="1" x14ac:dyDescent="0.25">
      <c r="B27" s="33">
        <f t="shared" si="0"/>
        <v>42664</v>
      </c>
      <c r="C27" s="4"/>
      <c r="D27" s="4"/>
      <c r="E27" s="75"/>
      <c r="F27" s="4"/>
      <c r="G27" s="82"/>
      <c r="H27" s="73"/>
    </row>
    <row r="28" spans="2:8" s="31" customFormat="1" x14ac:dyDescent="0.25">
      <c r="B28" s="32">
        <f t="shared" si="0"/>
        <v>42665</v>
      </c>
      <c r="C28" s="5"/>
      <c r="D28" s="5"/>
      <c r="E28" s="77"/>
      <c r="F28" s="5"/>
      <c r="G28" s="81"/>
      <c r="H28" s="73"/>
    </row>
    <row r="29" spans="2:8" s="31" customFormat="1" x14ac:dyDescent="0.25">
      <c r="B29" s="32">
        <f t="shared" si="0"/>
        <v>42666</v>
      </c>
      <c r="C29" s="5"/>
      <c r="D29" s="5"/>
      <c r="E29" s="77"/>
      <c r="F29" s="5"/>
      <c r="G29" s="81"/>
      <c r="H29" s="73"/>
    </row>
    <row r="30" spans="2:8" s="31" customFormat="1" x14ac:dyDescent="0.25">
      <c r="B30" s="33">
        <f t="shared" si="0"/>
        <v>42667</v>
      </c>
      <c r="C30" s="4"/>
      <c r="D30" s="4"/>
      <c r="E30" s="75"/>
      <c r="F30" s="4"/>
      <c r="G30" s="82"/>
      <c r="H30" s="73"/>
    </row>
    <row r="31" spans="2:8" s="31" customFormat="1" x14ac:dyDescent="0.25">
      <c r="B31" s="33">
        <f t="shared" si="0"/>
        <v>42668</v>
      </c>
      <c r="C31" s="4"/>
      <c r="D31" s="4"/>
      <c r="E31" s="75"/>
      <c r="F31" s="4"/>
      <c r="G31" s="82"/>
      <c r="H31" s="73"/>
    </row>
    <row r="32" spans="2:8" s="31" customFormat="1" x14ac:dyDescent="0.25">
      <c r="B32" s="33">
        <f t="shared" si="0"/>
        <v>42669</v>
      </c>
      <c r="C32" s="4"/>
      <c r="D32" s="4"/>
      <c r="E32" s="75"/>
      <c r="F32" s="4"/>
      <c r="G32" s="82"/>
      <c r="H32" s="73"/>
    </row>
    <row r="33" spans="2:8" s="31" customFormat="1" x14ac:dyDescent="0.25">
      <c r="B33" s="33">
        <f t="shared" si="0"/>
        <v>42670</v>
      </c>
      <c r="C33" s="4"/>
      <c r="D33" s="4"/>
      <c r="E33" s="75"/>
      <c r="F33" s="4"/>
      <c r="G33" s="82"/>
      <c r="H33" s="73"/>
    </row>
    <row r="34" spans="2:8" s="31" customFormat="1" x14ac:dyDescent="0.25">
      <c r="B34" s="33">
        <f t="shared" si="0"/>
        <v>42671</v>
      </c>
      <c r="C34" s="4"/>
      <c r="D34" s="4"/>
      <c r="E34" s="75"/>
      <c r="F34" s="4"/>
      <c r="G34" s="82"/>
      <c r="H34" s="73"/>
    </row>
    <row r="35" spans="2:8" s="31" customFormat="1" x14ac:dyDescent="0.25">
      <c r="B35" s="32">
        <f t="shared" si="0"/>
        <v>42672</v>
      </c>
      <c r="C35" s="5"/>
      <c r="D35" s="5"/>
      <c r="E35" s="77"/>
      <c r="F35" s="5"/>
      <c r="G35" s="81"/>
      <c r="H35" s="73"/>
    </row>
    <row r="36" spans="2:8" s="31" customFormat="1" x14ac:dyDescent="0.25">
      <c r="B36" s="32">
        <f t="shared" si="0"/>
        <v>42673</v>
      </c>
      <c r="C36" s="66"/>
      <c r="D36" s="5"/>
      <c r="E36" s="77"/>
      <c r="F36" s="5"/>
      <c r="G36" s="81"/>
      <c r="H36" s="73"/>
    </row>
    <row r="37" spans="2:8" s="31" customFormat="1" ht="13.8" thickBot="1" x14ac:dyDescent="0.3">
      <c r="B37" s="35">
        <f t="shared" si="0"/>
        <v>42674</v>
      </c>
      <c r="C37" s="64"/>
      <c r="D37" s="65"/>
      <c r="E37" s="80"/>
      <c r="F37" s="64"/>
      <c r="G37" s="89"/>
      <c r="H37" s="73"/>
    </row>
    <row r="38" spans="2:8" s="31" customFormat="1" x14ac:dyDescent="0.25">
      <c r="B38" s="35"/>
      <c r="C38" s="36"/>
      <c r="D38" s="37"/>
      <c r="E38" s="38">
        <f>SUM(E7:E37)*24</f>
        <v>0</v>
      </c>
      <c r="F38" s="39" t="s">
        <v>46</v>
      </c>
      <c r="G38" s="40"/>
    </row>
    <row r="39" spans="2:8" s="31" customFormat="1" x14ac:dyDescent="0.25">
      <c r="B39" s="41"/>
      <c r="C39" s="42" t="s">
        <v>57</v>
      </c>
      <c r="D39" s="43"/>
      <c r="E39" s="44">
        <f>E2*21</f>
        <v>0</v>
      </c>
      <c r="F39" s="45" t="s">
        <v>47</v>
      </c>
      <c r="G39" s="46"/>
    </row>
    <row r="40" spans="2:8" s="31" customFormat="1" x14ac:dyDescent="0.25">
      <c r="B40" s="41"/>
      <c r="C40" s="62"/>
      <c r="D40" s="47"/>
      <c r="E40" s="44">
        <f>IF(E38&gt;(21*E2),(E38-(21*E2)),0)</f>
        <v>0</v>
      </c>
      <c r="F40" s="45" t="s">
        <v>56</v>
      </c>
      <c r="G40" s="48"/>
    </row>
    <row r="41" spans="2:8" s="31" customFormat="1" x14ac:dyDescent="0.25">
      <c r="B41" s="41"/>
      <c r="C41" s="62"/>
      <c r="D41" s="43"/>
      <c r="E41" s="9"/>
      <c r="F41" s="45" t="s">
        <v>51</v>
      </c>
      <c r="G41" s="48"/>
    </row>
    <row r="42" spans="2:8" s="31" customFormat="1" x14ac:dyDescent="0.25">
      <c r="B42" s="41"/>
      <c r="C42" s="62"/>
      <c r="D42" s="43"/>
      <c r="E42" s="49" t="str">
        <f>IF(E38&gt;(21*E2),(E38*E41), "nvt")</f>
        <v>nvt</v>
      </c>
      <c r="F42" s="50" t="s">
        <v>53</v>
      </c>
      <c r="G42" s="48"/>
    </row>
    <row r="43" spans="2:8" s="31" customFormat="1" ht="13.8" thickBot="1" x14ac:dyDescent="0.3">
      <c r="B43" s="41"/>
      <c r="C43" s="62"/>
      <c r="D43" s="43"/>
      <c r="E43" s="51">
        <f>IF(E38&gt;(21*E2),(E39*E41), (E38*E41))</f>
        <v>0</v>
      </c>
      <c r="F43" s="52" t="s">
        <v>52</v>
      </c>
      <c r="G43" s="53"/>
    </row>
    <row r="44" spans="2:8" s="31" customFormat="1" x14ac:dyDescent="0.25">
      <c r="B44" s="41"/>
      <c r="C44" s="62"/>
      <c r="D44" s="43"/>
      <c r="E44" s="54">
        <f>(FLOOR(SUM(G7:G37),1))</f>
        <v>0</v>
      </c>
      <c r="F44" s="55" t="s">
        <v>49</v>
      </c>
      <c r="G44" s="56"/>
    </row>
    <row r="45" spans="2:8" s="31" customFormat="1" x14ac:dyDescent="0.25">
      <c r="B45" s="41"/>
      <c r="C45" s="62"/>
      <c r="D45" s="43"/>
      <c r="E45" s="10"/>
      <c r="F45" s="45" t="s">
        <v>50</v>
      </c>
      <c r="G45" s="48"/>
    </row>
    <row r="46" spans="2:8" s="31" customFormat="1" ht="14.4" customHeight="1" thickBot="1" x14ac:dyDescent="0.3">
      <c r="B46" s="57"/>
      <c r="C46" s="63"/>
      <c r="D46" s="58"/>
      <c r="E46" s="59">
        <f>E44*E45</f>
        <v>0</v>
      </c>
      <c r="F46" s="52" t="s">
        <v>54</v>
      </c>
      <c r="G46" s="53"/>
    </row>
    <row r="48" spans="2:8" x14ac:dyDescent="0.25">
      <c r="B48" s="23" t="s">
        <v>0</v>
      </c>
      <c r="E48" s="23" t="s">
        <v>12</v>
      </c>
      <c r="G48" s="24"/>
    </row>
  </sheetData>
  <sheetProtection algorithmName="SHA-512" hashValue="47pd4jJUaW3avz/VRI2GEewBHiNKvoTTmGyFm43SM2U1nSk1cT3ILglgnSpnBydXUqTrOXCrGjHp3tRoj9tSeA==" saltValue="BhSAErzB6WuuB11TjXbpo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C28" workbookViewId="0">
      <selection activeCell="G34" sqref="G34:G35"/>
    </sheetView>
  </sheetViews>
  <sheetFormatPr defaultRowHeight="13.2" x14ac:dyDescent="0.25"/>
  <cols>
    <col min="1" max="1" width="7.88671875" style="21" customWidth="1"/>
    <col min="2" max="2" width="15.33203125" style="24" customWidth="1"/>
    <col min="3" max="3" width="70.77734375" style="21" customWidth="1"/>
    <col min="4" max="4" width="15.33203125" style="21" customWidth="1"/>
    <col min="5" max="5" width="12.33203125" style="21" customWidth="1"/>
    <col min="6" max="6" width="46.88671875" style="21" customWidth="1"/>
    <col min="7" max="7" width="11.6640625" style="21" customWidth="1"/>
    <col min="8" max="8" width="8" style="21" customWidth="1"/>
    <col min="9" max="16384" width="8.88671875" style="21"/>
  </cols>
  <sheetData>
    <row r="1" spans="1:8" x14ac:dyDescent="0.25">
      <c r="A1" s="23" t="s">
        <v>1</v>
      </c>
      <c r="C1" s="8"/>
      <c r="D1" s="19" t="s">
        <v>29</v>
      </c>
      <c r="E1" s="60"/>
      <c r="F1" s="22" t="s">
        <v>28</v>
      </c>
    </row>
    <row r="2" spans="1:8" x14ac:dyDescent="0.25">
      <c r="A2" s="19" t="s">
        <v>3</v>
      </c>
      <c r="C2" s="8"/>
      <c r="D2" s="20"/>
      <c r="E2" s="25">
        <f>E1/5</f>
        <v>0</v>
      </c>
      <c r="F2" s="19" t="s">
        <v>11</v>
      </c>
    </row>
    <row r="3" spans="1:8" x14ac:dyDescent="0.25">
      <c r="A3" s="23" t="s">
        <v>2</v>
      </c>
      <c r="C3" s="8"/>
      <c r="D3" s="20"/>
      <c r="F3" s="20"/>
      <c r="G3" s="22"/>
    </row>
    <row r="4" spans="1:8" x14ac:dyDescent="0.25">
      <c r="A4" s="22" t="s">
        <v>34</v>
      </c>
      <c r="C4" s="8"/>
      <c r="D4" s="20"/>
      <c r="F4" s="20"/>
      <c r="G4" s="22"/>
    </row>
    <row r="5" spans="1:8" x14ac:dyDescent="0.25">
      <c r="A5" s="22"/>
      <c r="B5" s="21"/>
    </row>
    <row r="6" spans="1:8" ht="35.25" customHeight="1" x14ac:dyDescent="0.25">
      <c r="B6" s="26"/>
      <c r="C6" s="27" t="s">
        <v>55</v>
      </c>
      <c r="D6" s="28" t="s">
        <v>44</v>
      </c>
      <c r="E6" s="29" t="s">
        <v>77</v>
      </c>
      <c r="F6" s="30" t="s">
        <v>43</v>
      </c>
      <c r="G6" s="29" t="s">
        <v>45</v>
      </c>
    </row>
    <row r="7" spans="1:8" s="31" customFormat="1" ht="12.75" customHeight="1" x14ac:dyDescent="0.25">
      <c r="B7" s="32">
        <v>42675</v>
      </c>
      <c r="C7" s="5" t="s">
        <v>17</v>
      </c>
      <c r="D7" s="5"/>
      <c r="E7" s="77"/>
      <c r="F7" s="5"/>
      <c r="G7" s="81"/>
      <c r="H7" s="73"/>
    </row>
    <row r="8" spans="1:8" s="31" customFormat="1" x14ac:dyDescent="0.25">
      <c r="B8" s="33">
        <f>B7+1</f>
        <v>42676</v>
      </c>
      <c r="C8" s="4"/>
      <c r="D8" s="4"/>
      <c r="E8" s="75"/>
      <c r="F8" s="4"/>
      <c r="G8" s="82"/>
      <c r="H8" s="73"/>
    </row>
    <row r="9" spans="1:8" s="31" customFormat="1" x14ac:dyDescent="0.25">
      <c r="B9" s="33">
        <f t="shared" ref="B9:B36" si="0">B8+1</f>
        <v>42677</v>
      </c>
      <c r="C9" s="4"/>
      <c r="D9" s="4"/>
      <c r="E9" s="75"/>
      <c r="F9" s="4"/>
      <c r="G9" s="82"/>
      <c r="H9" s="73"/>
    </row>
    <row r="10" spans="1:8" s="31" customFormat="1" x14ac:dyDescent="0.25">
      <c r="B10" s="33">
        <f t="shared" si="0"/>
        <v>42678</v>
      </c>
      <c r="C10" s="4"/>
      <c r="D10" s="4"/>
      <c r="E10" s="75"/>
      <c r="F10" s="4"/>
      <c r="G10" s="82"/>
      <c r="H10" s="73"/>
    </row>
    <row r="11" spans="1:8" s="31" customFormat="1" x14ac:dyDescent="0.25">
      <c r="B11" s="32">
        <f t="shared" si="0"/>
        <v>42679</v>
      </c>
      <c r="C11" s="5"/>
      <c r="D11" s="5"/>
      <c r="E11" s="77"/>
      <c r="F11" s="5"/>
      <c r="G11" s="81"/>
      <c r="H11" s="73"/>
    </row>
    <row r="12" spans="1:8" s="31" customFormat="1" x14ac:dyDescent="0.25">
      <c r="B12" s="32">
        <f t="shared" si="0"/>
        <v>42680</v>
      </c>
      <c r="C12" s="5"/>
      <c r="D12" s="5"/>
      <c r="E12" s="77"/>
      <c r="F12" s="5"/>
      <c r="G12" s="81"/>
      <c r="H12" s="73"/>
    </row>
    <row r="13" spans="1:8" s="31" customFormat="1" x14ac:dyDescent="0.25">
      <c r="B13" s="33">
        <f t="shared" si="0"/>
        <v>42681</v>
      </c>
      <c r="C13" s="4"/>
      <c r="D13" s="4"/>
      <c r="E13" s="75"/>
      <c r="F13" s="4"/>
      <c r="G13" s="82"/>
      <c r="H13" s="73"/>
    </row>
    <row r="14" spans="1:8" s="31" customFormat="1" x14ac:dyDescent="0.25">
      <c r="B14" s="33">
        <f t="shared" si="0"/>
        <v>42682</v>
      </c>
      <c r="C14" s="4"/>
      <c r="D14" s="4"/>
      <c r="E14" s="75"/>
      <c r="F14" s="4"/>
      <c r="G14" s="82"/>
      <c r="H14" s="73"/>
    </row>
    <row r="15" spans="1:8" s="31" customFormat="1" x14ac:dyDescent="0.25">
      <c r="B15" s="33">
        <f t="shared" si="0"/>
        <v>42683</v>
      </c>
      <c r="C15" s="4"/>
      <c r="D15" s="4"/>
      <c r="E15" s="75"/>
      <c r="F15" s="4"/>
      <c r="G15" s="82"/>
      <c r="H15" s="73"/>
    </row>
    <row r="16" spans="1:8" s="31" customFormat="1" x14ac:dyDescent="0.25">
      <c r="B16" s="33">
        <f t="shared" si="0"/>
        <v>42684</v>
      </c>
      <c r="C16" s="4"/>
      <c r="D16" s="4"/>
      <c r="E16" s="75"/>
      <c r="F16" s="4"/>
      <c r="G16" s="82"/>
      <c r="H16" s="73"/>
    </row>
    <row r="17" spans="2:8" s="31" customFormat="1" x14ac:dyDescent="0.25">
      <c r="B17" s="32">
        <f t="shared" si="0"/>
        <v>42685</v>
      </c>
      <c r="C17" s="5" t="s">
        <v>18</v>
      </c>
      <c r="D17" s="5"/>
      <c r="E17" s="77"/>
      <c r="F17" s="5"/>
      <c r="G17" s="81"/>
      <c r="H17" s="73"/>
    </row>
    <row r="18" spans="2:8" s="31" customFormat="1" x14ac:dyDescent="0.25">
      <c r="B18" s="32">
        <f t="shared" si="0"/>
        <v>42686</v>
      </c>
      <c r="C18" s="5"/>
      <c r="D18" s="5"/>
      <c r="E18" s="77"/>
      <c r="F18" s="5"/>
      <c r="G18" s="81"/>
      <c r="H18" s="73"/>
    </row>
    <row r="19" spans="2:8" s="31" customFormat="1" x14ac:dyDescent="0.25">
      <c r="B19" s="32">
        <f t="shared" si="0"/>
        <v>42687</v>
      </c>
      <c r="C19" s="5"/>
      <c r="D19" s="5"/>
      <c r="E19" s="77"/>
      <c r="F19" s="5"/>
      <c r="G19" s="81"/>
      <c r="H19" s="73"/>
    </row>
    <row r="20" spans="2:8" s="31" customFormat="1" x14ac:dyDescent="0.25">
      <c r="B20" s="33">
        <f t="shared" si="0"/>
        <v>42688</v>
      </c>
      <c r="C20" s="4"/>
      <c r="D20" s="4"/>
      <c r="E20" s="75"/>
      <c r="F20" s="4"/>
      <c r="G20" s="82"/>
      <c r="H20" s="73"/>
    </row>
    <row r="21" spans="2:8" s="31" customFormat="1" x14ac:dyDescent="0.25">
      <c r="B21" s="33">
        <f t="shared" si="0"/>
        <v>42689</v>
      </c>
      <c r="C21" s="4"/>
      <c r="D21" s="4"/>
      <c r="E21" s="75"/>
      <c r="F21" s="4"/>
      <c r="G21" s="82"/>
      <c r="H21" s="73"/>
    </row>
    <row r="22" spans="2:8" s="31" customFormat="1" x14ac:dyDescent="0.25">
      <c r="B22" s="33">
        <f t="shared" si="0"/>
        <v>42690</v>
      </c>
      <c r="C22" s="4"/>
      <c r="D22" s="4"/>
      <c r="E22" s="75"/>
      <c r="F22" s="4"/>
      <c r="G22" s="82"/>
      <c r="H22" s="73"/>
    </row>
    <row r="23" spans="2:8" s="31" customFormat="1" x14ac:dyDescent="0.25">
      <c r="B23" s="33">
        <f t="shared" si="0"/>
        <v>42691</v>
      </c>
      <c r="C23" s="4"/>
      <c r="D23" s="4"/>
      <c r="E23" s="75"/>
      <c r="F23" s="4"/>
      <c r="G23" s="82"/>
      <c r="H23" s="73"/>
    </row>
    <row r="24" spans="2:8" s="31" customFormat="1" x14ac:dyDescent="0.25">
      <c r="B24" s="33">
        <f t="shared" si="0"/>
        <v>42692</v>
      </c>
      <c r="C24" s="4"/>
      <c r="D24" s="4"/>
      <c r="E24" s="75"/>
      <c r="F24" s="4"/>
      <c r="G24" s="82"/>
      <c r="H24" s="73"/>
    </row>
    <row r="25" spans="2:8" s="31" customFormat="1" x14ac:dyDescent="0.25">
      <c r="B25" s="32">
        <f t="shared" si="0"/>
        <v>42693</v>
      </c>
      <c r="C25" s="5"/>
      <c r="D25" s="5"/>
      <c r="E25" s="77"/>
      <c r="F25" s="5"/>
      <c r="G25" s="81"/>
      <c r="H25" s="73"/>
    </row>
    <row r="26" spans="2:8" s="31" customFormat="1" x14ac:dyDescent="0.25">
      <c r="B26" s="32">
        <f t="shared" si="0"/>
        <v>42694</v>
      </c>
      <c r="C26" s="5"/>
      <c r="D26" s="5"/>
      <c r="E26" s="77"/>
      <c r="F26" s="5"/>
      <c r="G26" s="81"/>
      <c r="H26" s="73"/>
    </row>
    <row r="27" spans="2:8" s="31" customFormat="1" x14ac:dyDescent="0.25">
      <c r="B27" s="33">
        <f t="shared" si="0"/>
        <v>42695</v>
      </c>
      <c r="C27" s="4"/>
      <c r="D27" s="4"/>
      <c r="E27" s="75"/>
      <c r="F27" s="4"/>
      <c r="G27" s="82"/>
      <c r="H27" s="73"/>
    </row>
    <row r="28" spans="2:8" s="31" customFormat="1" x14ac:dyDescent="0.25">
      <c r="B28" s="33">
        <f t="shared" si="0"/>
        <v>42696</v>
      </c>
      <c r="C28" s="4"/>
      <c r="D28" s="4"/>
      <c r="E28" s="75"/>
      <c r="F28" s="4"/>
      <c r="G28" s="82"/>
      <c r="H28" s="73"/>
    </row>
    <row r="29" spans="2:8" s="31" customFormat="1" x14ac:dyDescent="0.25">
      <c r="B29" s="33">
        <f t="shared" si="0"/>
        <v>42697</v>
      </c>
      <c r="C29" s="4"/>
      <c r="D29" s="4"/>
      <c r="E29" s="75"/>
      <c r="F29" s="4"/>
      <c r="G29" s="82"/>
      <c r="H29" s="73"/>
    </row>
    <row r="30" spans="2:8" s="31" customFormat="1" x14ac:dyDescent="0.25">
      <c r="B30" s="33">
        <f t="shared" si="0"/>
        <v>42698</v>
      </c>
      <c r="C30" s="4"/>
      <c r="D30" s="4"/>
      <c r="E30" s="75"/>
      <c r="F30" s="4"/>
      <c r="G30" s="82"/>
      <c r="H30" s="73"/>
    </row>
    <row r="31" spans="2:8" s="31" customFormat="1" x14ac:dyDescent="0.25">
      <c r="B31" s="33">
        <f t="shared" si="0"/>
        <v>42699</v>
      </c>
      <c r="C31" s="4"/>
      <c r="D31" s="4"/>
      <c r="E31" s="75"/>
      <c r="F31" s="4"/>
      <c r="G31" s="82"/>
      <c r="H31" s="73"/>
    </row>
    <row r="32" spans="2:8" s="31" customFormat="1" x14ac:dyDescent="0.25">
      <c r="B32" s="32">
        <f t="shared" si="0"/>
        <v>42700</v>
      </c>
      <c r="C32" s="5"/>
      <c r="D32" s="5"/>
      <c r="E32" s="77"/>
      <c r="F32" s="5"/>
      <c r="G32" s="81"/>
      <c r="H32" s="73"/>
    </row>
    <row r="33" spans="2:8" s="31" customFormat="1" x14ac:dyDescent="0.25">
      <c r="B33" s="32">
        <f t="shared" si="0"/>
        <v>42701</v>
      </c>
      <c r="C33" s="5"/>
      <c r="D33" s="5"/>
      <c r="E33" s="77"/>
      <c r="F33" s="5"/>
      <c r="G33" s="81"/>
      <c r="H33" s="73"/>
    </row>
    <row r="34" spans="2:8" s="31" customFormat="1" x14ac:dyDescent="0.25">
      <c r="B34" s="33">
        <f t="shared" si="0"/>
        <v>42702</v>
      </c>
      <c r="C34" s="4"/>
      <c r="D34" s="4"/>
      <c r="E34" s="75"/>
      <c r="F34" s="4"/>
      <c r="G34" s="82"/>
      <c r="H34" s="73"/>
    </row>
    <row r="35" spans="2:8" s="31" customFormat="1" x14ac:dyDescent="0.25">
      <c r="B35" s="33">
        <f t="shared" si="0"/>
        <v>42703</v>
      </c>
      <c r="C35" s="4"/>
      <c r="D35" s="4"/>
      <c r="E35" s="75"/>
      <c r="F35" s="4"/>
      <c r="G35" s="82"/>
      <c r="H35" s="73"/>
    </row>
    <row r="36" spans="2:8" s="31" customFormat="1" ht="13.8" thickBot="1" x14ac:dyDescent="0.3">
      <c r="B36" s="33">
        <f t="shared" si="0"/>
        <v>42704</v>
      </c>
      <c r="C36" s="61"/>
      <c r="D36" s="4"/>
      <c r="E36" s="75"/>
      <c r="F36" s="4"/>
      <c r="G36" s="82"/>
      <c r="H36" s="73"/>
    </row>
    <row r="37" spans="2:8" s="31" customFormat="1" x14ac:dyDescent="0.25">
      <c r="B37" s="35"/>
      <c r="C37" s="36"/>
      <c r="D37" s="37"/>
      <c r="E37" s="38">
        <f>SUM(E7:E36)*24</f>
        <v>0</v>
      </c>
      <c r="F37" s="39" t="s">
        <v>46</v>
      </c>
      <c r="G37" s="40"/>
    </row>
    <row r="38" spans="2:8" s="31" customFormat="1" x14ac:dyDescent="0.25">
      <c r="B38" s="41"/>
      <c r="C38" s="42" t="s">
        <v>57</v>
      </c>
      <c r="D38" s="43"/>
      <c r="E38" s="44">
        <f>E2*20</f>
        <v>0</v>
      </c>
      <c r="F38" s="45" t="s">
        <v>47</v>
      </c>
      <c r="G38" s="46"/>
    </row>
    <row r="39" spans="2:8" s="31" customFormat="1" x14ac:dyDescent="0.25">
      <c r="B39" s="41"/>
      <c r="C39" s="62"/>
      <c r="D39" s="47"/>
      <c r="E39" s="44">
        <f>IF(E37&gt;(20*E2),(E37-(20*E2)),0)</f>
        <v>0</v>
      </c>
      <c r="F39" s="45" t="s">
        <v>56</v>
      </c>
      <c r="G39" s="48"/>
    </row>
    <row r="40" spans="2:8" s="31" customFormat="1" x14ac:dyDescent="0.25">
      <c r="B40" s="41"/>
      <c r="C40" s="62"/>
      <c r="D40" s="43"/>
      <c r="E40" s="9"/>
      <c r="F40" s="45" t="s">
        <v>51</v>
      </c>
      <c r="G40" s="48"/>
    </row>
    <row r="41" spans="2:8" s="31" customFormat="1" x14ac:dyDescent="0.25">
      <c r="B41" s="41"/>
      <c r="C41" s="62"/>
      <c r="D41" s="43"/>
      <c r="E41" s="49" t="str">
        <f>IF(E37&gt;(20*E2),(E37*E40), "nvt")</f>
        <v>nvt</v>
      </c>
      <c r="F41" s="50" t="s">
        <v>53</v>
      </c>
      <c r="G41" s="48"/>
    </row>
    <row r="42" spans="2:8" s="31" customFormat="1" ht="13.8" thickBot="1" x14ac:dyDescent="0.3">
      <c r="B42" s="41"/>
      <c r="C42" s="62"/>
      <c r="D42" s="43"/>
      <c r="E42" s="51">
        <f>IF(E37&gt;(20*E2),(E38*E40), (E37*E40))</f>
        <v>0</v>
      </c>
      <c r="F42" s="52" t="s">
        <v>52</v>
      </c>
      <c r="G42" s="53"/>
    </row>
    <row r="43" spans="2:8" s="31" customFormat="1" x14ac:dyDescent="0.25">
      <c r="B43" s="41"/>
      <c r="C43" s="62"/>
      <c r="D43" s="43"/>
      <c r="E43" s="54">
        <f>(FLOOR(SUM(G7:G36),1))</f>
        <v>0</v>
      </c>
      <c r="F43" s="55" t="s">
        <v>49</v>
      </c>
      <c r="G43" s="56"/>
    </row>
    <row r="44" spans="2:8" s="31" customFormat="1" x14ac:dyDescent="0.25">
      <c r="B44" s="41"/>
      <c r="C44" s="62"/>
      <c r="D44" s="43"/>
      <c r="E44" s="10"/>
      <c r="F44" s="45" t="s">
        <v>50</v>
      </c>
      <c r="G44" s="48"/>
    </row>
    <row r="45" spans="2:8" s="31" customFormat="1" ht="14.4" customHeight="1" thickBot="1" x14ac:dyDescent="0.3">
      <c r="B45" s="57"/>
      <c r="C45" s="63"/>
      <c r="D45" s="58"/>
      <c r="E45" s="59">
        <f>E43*E44</f>
        <v>0</v>
      </c>
      <c r="F45" s="52" t="s">
        <v>54</v>
      </c>
      <c r="G45" s="53"/>
    </row>
    <row r="47" spans="2:8" x14ac:dyDescent="0.25">
      <c r="B47" s="23" t="s">
        <v>0</v>
      </c>
      <c r="E47" s="23" t="s">
        <v>12</v>
      </c>
      <c r="G47" s="24"/>
    </row>
  </sheetData>
  <sheetProtection algorithmName="SHA-512" hashValue="l0XkUzSlLFyLlkTnvC32Ih1m/Q/6L0dadnd+yYbzrCYPzIpP8m39+t8dvBjieE23GOHabIJrmuMUdmkW+onSSg==" saltValue="aVxU/oqMIw8Uyh2GxmkxA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C22" workbookViewId="0">
      <selection activeCell="I34" sqref="I34"/>
    </sheetView>
  </sheetViews>
  <sheetFormatPr defaultRowHeight="13.2" x14ac:dyDescent="0.25"/>
  <cols>
    <col min="1" max="1" width="7.88671875" style="21" customWidth="1"/>
    <col min="2" max="2" width="15.33203125" style="24" customWidth="1"/>
    <col min="3" max="3" width="70.77734375" style="21" customWidth="1"/>
    <col min="4" max="4" width="15.33203125" style="21" customWidth="1"/>
    <col min="5" max="5" width="12.33203125" style="21" customWidth="1"/>
    <col min="6" max="6" width="46.88671875" style="21" customWidth="1"/>
    <col min="7" max="7" width="11.6640625" style="21" customWidth="1"/>
    <col min="8" max="8" width="8.5546875" style="21" customWidth="1"/>
    <col min="9" max="16384" width="8.88671875" style="21"/>
  </cols>
  <sheetData>
    <row r="1" spans="1:8" x14ac:dyDescent="0.25">
      <c r="A1" s="23" t="s">
        <v>1</v>
      </c>
      <c r="C1" s="8"/>
      <c r="D1" s="19" t="s">
        <v>29</v>
      </c>
      <c r="E1" s="60"/>
      <c r="F1" s="22" t="s">
        <v>28</v>
      </c>
    </row>
    <row r="2" spans="1:8" x14ac:dyDescent="0.25">
      <c r="A2" s="19" t="s">
        <v>3</v>
      </c>
      <c r="C2" s="8"/>
      <c r="D2" s="20"/>
      <c r="E2" s="25">
        <f>E1/5</f>
        <v>0</v>
      </c>
      <c r="F2" s="19" t="s">
        <v>11</v>
      </c>
    </row>
    <row r="3" spans="1:8" x14ac:dyDescent="0.25">
      <c r="A3" s="23" t="s">
        <v>2</v>
      </c>
      <c r="C3" s="8"/>
      <c r="D3" s="20"/>
      <c r="F3" s="20"/>
      <c r="G3" s="22"/>
    </row>
    <row r="4" spans="1:8" x14ac:dyDescent="0.25">
      <c r="A4" s="22" t="s">
        <v>34</v>
      </c>
      <c r="C4" s="8"/>
      <c r="D4" s="20"/>
      <c r="F4" s="20"/>
      <c r="G4" s="22"/>
    </row>
    <row r="5" spans="1:8" x14ac:dyDescent="0.25">
      <c r="A5" s="22"/>
      <c r="B5" s="21"/>
    </row>
    <row r="6" spans="1:8" ht="35.25" customHeight="1" x14ac:dyDescent="0.25">
      <c r="B6" s="26"/>
      <c r="C6" s="27" t="s">
        <v>55</v>
      </c>
      <c r="D6" s="28" t="s">
        <v>44</v>
      </c>
      <c r="E6" s="29" t="s">
        <v>77</v>
      </c>
      <c r="F6" s="30" t="s">
        <v>43</v>
      </c>
      <c r="G6" s="29" t="s">
        <v>45</v>
      </c>
    </row>
    <row r="7" spans="1:8" s="31" customFormat="1" ht="12.75" customHeight="1" x14ac:dyDescent="0.25">
      <c r="B7" s="33">
        <v>42705</v>
      </c>
      <c r="C7" s="4"/>
      <c r="D7" s="4"/>
      <c r="E7" s="75"/>
      <c r="F7" s="4"/>
      <c r="G7" s="82"/>
      <c r="H7" s="73"/>
    </row>
    <row r="8" spans="1:8" s="31" customFormat="1" x14ac:dyDescent="0.25">
      <c r="B8" s="33">
        <f>B7+1</f>
        <v>42706</v>
      </c>
      <c r="C8" s="4"/>
      <c r="D8" s="4"/>
      <c r="E8" s="75"/>
      <c r="F8" s="4"/>
      <c r="G8" s="82"/>
      <c r="H8" s="73"/>
    </row>
    <row r="9" spans="1:8" s="31" customFormat="1" x14ac:dyDescent="0.25">
      <c r="B9" s="32">
        <f t="shared" ref="B9:B37" si="0">B8+1</f>
        <v>42707</v>
      </c>
      <c r="C9" s="5"/>
      <c r="D9" s="5"/>
      <c r="E9" s="77"/>
      <c r="F9" s="5"/>
      <c r="G9" s="81"/>
      <c r="H9" s="73"/>
    </row>
    <row r="10" spans="1:8" s="31" customFormat="1" x14ac:dyDescent="0.25">
      <c r="B10" s="32">
        <f t="shared" si="0"/>
        <v>42708</v>
      </c>
      <c r="C10" s="5"/>
      <c r="D10" s="5"/>
      <c r="E10" s="77"/>
      <c r="F10" s="5"/>
      <c r="G10" s="81"/>
      <c r="H10" s="73"/>
    </row>
    <row r="11" spans="1:8" s="31" customFormat="1" x14ac:dyDescent="0.25">
      <c r="B11" s="33">
        <f t="shared" si="0"/>
        <v>42709</v>
      </c>
      <c r="C11" s="4"/>
      <c r="D11" s="4"/>
      <c r="E11" s="75"/>
      <c r="F11" s="4"/>
      <c r="G11" s="82"/>
      <c r="H11" s="73"/>
    </row>
    <row r="12" spans="1:8" s="31" customFormat="1" x14ac:dyDescent="0.25">
      <c r="B12" s="33">
        <f t="shared" si="0"/>
        <v>42710</v>
      </c>
      <c r="C12" s="4"/>
      <c r="D12" s="4"/>
      <c r="E12" s="75"/>
      <c r="F12" s="4"/>
      <c r="G12" s="82"/>
      <c r="H12" s="73"/>
    </row>
    <row r="13" spans="1:8" s="31" customFormat="1" x14ac:dyDescent="0.25">
      <c r="B13" s="33">
        <f t="shared" si="0"/>
        <v>42711</v>
      </c>
      <c r="C13" s="4"/>
      <c r="D13" s="4"/>
      <c r="E13" s="75"/>
      <c r="F13" s="4"/>
      <c r="G13" s="82"/>
      <c r="H13" s="73"/>
    </row>
    <row r="14" spans="1:8" s="31" customFormat="1" x14ac:dyDescent="0.25">
      <c r="B14" s="33">
        <f t="shared" si="0"/>
        <v>42712</v>
      </c>
      <c r="C14" s="4"/>
      <c r="D14" s="4"/>
      <c r="E14" s="75"/>
      <c r="F14" s="4"/>
      <c r="G14" s="82"/>
      <c r="H14" s="73"/>
    </row>
    <row r="15" spans="1:8" s="31" customFormat="1" x14ac:dyDescent="0.25">
      <c r="B15" s="33">
        <f t="shared" si="0"/>
        <v>42713</v>
      </c>
      <c r="C15" s="4"/>
      <c r="D15" s="4"/>
      <c r="E15" s="75"/>
      <c r="F15" s="4"/>
      <c r="G15" s="82"/>
      <c r="H15" s="73"/>
    </row>
    <row r="16" spans="1:8" s="31" customFormat="1" x14ac:dyDescent="0.25">
      <c r="B16" s="32">
        <f t="shared" si="0"/>
        <v>42714</v>
      </c>
      <c r="C16" s="5"/>
      <c r="D16" s="5"/>
      <c r="E16" s="77"/>
      <c r="F16" s="5"/>
      <c r="G16" s="81"/>
      <c r="H16" s="73"/>
    </row>
    <row r="17" spans="2:8" s="31" customFormat="1" x14ac:dyDescent="0.25">
      <c r="B17" s="32">
        <f t="shared" si="0"/>
        <v>42715</v>
      </c>
      <c r="C17" s="5"/>
      <c r="D17" s="5"/>
      <c r="E17" s="77"/>
      <c r="F17" s="5"/>
      <c r="G17" s="81"/>
      <c r="H17" s="73"/>
    </row>
    <row r="18" spans="2:8" s="31" customFormat="1" x14ac:dyDescent="0.25">
      <c r="B18" s="33">
        <f t="shared" si="0"/>
        <v>42716</v>
      </c>
      <c r="C18" s="4"/>
      <c r="D18" s="4"/>
      <c r="E18" s="75"/>
      <c r="F18" s="4"/>
      <c r="G18" s="82"/>
      <c r="H18" s="73"/>
    </row>
    <row r="19" spans="2:8" s="31" customFormat="1" x14ac:dyDescent="0.25">
      <c r="B19" s="33">
        <f t="shared" si="0"/>
        <v>42717</v>
      </c>
      <c r="C19" s="4"/>
      <c r="D19" s="4"/>
      <c r="E19" s="75"/>
      <c r="F19" s="4"/>
      <c r="G19" s="82"/>
      <c r="H19" s="73"/>
    </row>
    <row r="20" spans="2:8" s="31" customFormat="1" x14ac:dyDescent="0.25">
      <c r="B20" s="33">
        <f t="shared" si="0"/>
        <v>42718</v>
      </c>
      <c r="C20" s="4"/>
      <c r="D20" s="4"/>
      <c r="E20" s="75"/>
      <c r="F20" s="4"/>
      <c r="G20" s="82"/>
      <c r="H20" s="73"/>
    </row>
    <row r="21" spans="2:8" s="31" customFormat="1" x14ac:dyDescent="0.25">
      <c r="B21" s="33">
        <f t="shared" si="0"/>
        <v>42719</v>
      </c>
      <c r="C21" s="4"/>
      <c r="D21" s="4"/>
      <c r="E21" s="75"/>
      <c r="F21" s="4"/>
      <c r="G21" s="82"/>
      <c r="H21" s="73"/>
    </row>
    <row r="22" spans="2:8" s="31" customFormat="1" x14ac:dyDescent="0.25">
      <c r="B22" s="33">
        <f t="shared" si="0"/>
        <v>42720</v>
      </c>
      <c r="C22" s="4"/>
      <c r="D22" s="4"/>
      <c r="E22" s="75"/>
      <c r="F22" s="4"/>
      <c r="G22" s="82"/>
      <c r="H22" s="73"/>
    </row>
    <row r="23" spans="2:8" s="31" customFormat="1" x14ac:dyDescent="0.25">
      <c r="B23" s="32">
        <f t="shared" si="0"/>
        <v>42721</v>
      </c>
      <c r="C23" s="5"/>
      <c r="D23" s="5"/>
      <c r="E23" s="77"/>
      <c r="F23" s="5"/>
      <c r="G23" s="81"/>
      <c r="H23" s="73"/>
    </row>
    <row r="24" spans="2:8" s="31" customFormat="1" x14ac:dyDescent="0.25">
      <c r="B24" s="32">
        <f t="shared" si="0"/>
        <v>42722</v>
      </c>
      <c r="C24" s="5"/>
      <c r="D24" s="5"/>
      <c r="E24" s="77"/>
      <c r="F24" s="5"/>
      <c r="G24" s="81"/>
      <c r="H24" s="73"/>
    </row>
    <row r="25" spans="2:8" s="31" customFormat="1" x14ac:dyDescent="0.25">
      <c r="B25" s="33">
        <f t="shared" si="0"/>
        <v>42723</v>
      </c>
      <c r="C25" s="4"/>
      <c r="D25" s="4"/>
      <c r="E25" s="75"/>
      <c r="F25" s="4"/>
      <c r="G25" s="82"/>
      <c r="H25" s="73"/>
    </row>
    <row r="26" spans="2:8" s="31" customFormat="1" x14ac:dyDescent="0.25">
      <c r="B26" s="33">
        <f t="shared" si="0"/>
        <v>42724</v>
      </c>
      <c r="C26" s="4"/>
      <c r="D26" s="4"/>
      <c r="E26" s="75"/>
      <c r="F26" s="4"/>
      <c r="G26" s="82"/>
      <c r="H26" s="73"/>
    </row>
    <row r="27" spans="2:8" s="31" customFormat="1" x14ac:dyDescent="0.25">
      <c r="B27" s="33">
        <f t="shared" si="0"/>
        <v>42725</v>
      </c>
      <c r="C27" s="4"/>
      <c r="D27" s="4"/>
      <c r="E27" s="75"/>
      <c r="F27" s="4"/>
      <c r="G27" s="82"/>
      <c r="H27" s="73"/>
    </row>
    <row r="28" spans="2:8" s="31" customFormat="1" x14ac:dyDescent="0.25">
      <c r="B28" s="33">
        <f t="shared" si="0"/>
        <v>42726</v>
      </c>
      <c r="C28" s="4"/>
      <c r="D28" s="4"/>
      <c r="E28" s="75"/>
      <c r="F28" s="4"/>
      <c r="G28" s="82"/>
      <c r="H28" s="73"/>
    </row>
    <row r="29" spans="2:8" s="31" customFormat="1" x14ac:dyDescent="0.25">
      <c r="B29" s="33">
        <f t="shared" si="0"/>
        <v>42727</v>
      </c>
      <c r="C29" s="4"/>
      <c r="D29" s="4"/>
      <c r="E29" s="75"/>
      <c r="F29" s="4"/>
      <c r="G29" s="82"/>
      <c r="H29" s="73"/>
    </row>
    <row r="30" spans="2:8" s="31" customFormat="1" x14ac:dyDescent="0.25">
      <c r="B30" s="32">
        <f t="shared" si="0"/>
        <v>42728</v>
      </c>
      <c r="C30" s="5"/>
      <c r="D30" s="5"/>
      <c r="E30" s="77"/>
      <c r="F30" s="5"/>
      <c r="G30" s="81"/>
      <c r="H30" s="73"/>
    </row>
    <row r="31" spans="2:8" s="31" customFormat="1" x14ac:dyDescent="0.25">
      <c r="B31" s="32">
        <f t="shared" si="0"/>
        <v>42729</v>
      </c>
      <c r="C31" s="5" t="s">
        <v>19</v>
      </c>
      <c r="D31" s="5"/>
      <c r="E31" s="77"/>
      <c r="F31" s="5"/>
      <c r="G31" s="81"/>
      <c r="H31" s="73"/>
    </row>
    <row r="32" spans="2:8" s="31" customFormat="1" x14ac:dyDescent="0.25">
      <c r="B32" s="33">
        <f t="shared" si="0"/>
        <v>42730</v>
      </c>
      <c r="C32" s="4"/>
      <c r="D32" s="4"/>
      <c r="E32" s="75"/>
      <c r="F32" s="4"/>
      <c r="G32" s="82"/>
      <c r="H32" s="73"/>
    </row>
    <row r="33" spans="2:8" s="31" customFormat="1" x14ac:dyDescent="0.25">
      <c r="B33" s="33">
        <f t="shared" si="0"/>
        <v>42731</v>
      </c>
      <c r="C33" s="4"/>
      <c r="D33" s="4"/>
      <c r="E33" s="75"/>
      <c r="F33" s="4"/>
      <c r="G33" s="82"/>
      <c r="H33" s="73"/>
    </row>
    <row r="34" spans="2:8" s="31" customFormat="1" x14ac:dyDescent="0.25">
      <c r="B34" s="33">
        <f t="shared" si="0"/>
        <v>42732</v>
      </c>
      <c r="C34" s="4"/>
      <c r="D34" s="4"/>
      <c r="E34" s="75"/>
      <c r="F34" s="4"/>
      <c r="G34" s="82"/>
      <c r="H34" s="73"/>
    </row>
    <row r="35" spans="2:8" s="31" customFormat="1" x14ac:dyDescent="0.25">
      <c r="B35" s="33">
        <f t="shared" si="0"/>
        <v>42733</v>
      </c>
      <c r="C35" s="4"/>
      <c r="D35" s="4"/>
      <c r="E35" s="75"/>
      <c r="F35" s="4"/>
      <c r="G35" s="82"/>
      <c r="H35" s="73"/>
    </row>
    <row r="36" spans="2:8" s="31" customFormat="1" x14ac:dyDescent="0.25">
      <c r="B36" s="33">
        <f t="shared" si="0"/>
        <v>42734</v>
      </c>
      <c r="C36" s="61"/>
      <c r="D36" s="4"/>
      <c r="E36" s="75"/>
      <c r="F36" s="4"/>
      <c r="G36" s="82"/>
      <c r="H36" s="73"/>
    </row>
    <row r="37" spans="2:8" s="31" customFormat="1" ht="13.8" thickBot="1" x14ac:dyDescent="0.3">
      <c r="B37" s="34">
        <f t="shared" si="0"/>
        <v>42735</v>
      </c>
      <c r="C37" s="6"/>
      <c r="D37" s="7"/>
      <c r="E37" s="78"/>
      <c r="F37" s="6"/>
      <c r="G37" s="83"/>
      <c r="H37" s="73"/>
    </row>
    <row r="38" spans="2:8" s="31" customFormat="1" x14ac:dyDescent="0.25">
      <c r="B38" s="35"/>
      <c r="C38" s="36"/>
      <c r="D38" s="37"/>
      <c r="E38" s="38">
        <f>SUM(E7:E37)*24</f>
        <v>0</v>
      </c>
      <c r="F38" s="39" t="s">
        <v>46</v>
      </c>
      <c r="G38" s="40"/>
    </row>
    <row r="39" spans="2:8" s="31" customFormat="1" x14ac:dyDescent="0.25">
      <c r="B39" s="41"/>
      <c r="C39" s="42" t="s">
        <v>57</v>
      </c>
      <c r="D39" s="43"/>
      <c r="E39" s="44">
        <f>E2*22</f>
        <v>0</v>
      </c>
      <c r="F39" s="45" t="s">
        <v>47</v>
      </c>
      <c r="G39" s="46"/>
    </row>
    <row r="40" spans="2:8" s="31" customFormat="1" x14ac:dyDescent="0.25">
      <c r="B40" s="41"/>
      <c r="C40" s="62"/>
      <c r="D40" s="47"/>
      <c r="E40" s="44">
        <f>IF(E38&gt;(22*E2),(E38-(22*E2)),0)</f>
        <v>0</v>
      </c>
      <c r="F40" s="45" t="s">
        <v>56</v>
      </c>
      <c r="G40" s="48"/>
    </row>
    <row r="41" spans="2:8" s="31" customFormat="1" x14ac:dyDescent="0.25">
      <c r="B41" s="41"/>
      <c r="C41" s="62"/>
      <c r="D41" s="43"/>
      <c r="E41" s="9"/>
      <c r="F41" s="45" t="s">
        <v>51</v>
      </c>
      <c r="G41" s="48"/>
    </row>
    <row r="42" spans="2:8" s="31" customFormat="1" x14ac:dyDescent="0.25">
      <c r="B42" s="41"/>
      <c r="C42" s="62"/>
      <c r="D42" s="43"/>
      <c r="E42" s="49" t="str">
        <f>IF(E38&gt;(22*E2),(E38*E41), "nvt")</f>
        <v>nvt</v>
      </c>
      <c r="F42" s="50" t="s">
        <v>53</v>
      </c>
      <c r="G42" s="48"/>
    </row>
    <row r="43" spans="2:8" s="31" customFormat="1" ht="13.8" thickBot="1" x14ac:dyDescent="0.3">
      <c r="B43" s="41"/>
      <c r="C43" s="62"/>
      <c r="D43" s="43"/>
      <c r="E43" s="51">
        <f>IF(E38&gt;(22*E2),(E39*E41), (E38*E41))</f>
        <v>0</v>
      </c>
      <c r="F43" s="52" t="s">
        <v>52</v>
      </c>
      <c r="G43" s="53"/>
    </row>
    <row r="44" spans="2:8" s="31" customFormat="1" x14ac:dyDescent="0.25">
      <c r="B44" s="41"/>
      <c r="C44" s="62"/>
      <c r="D44" s="43"/>
      <c r="E44" s="54">
        <f>(FLOOR(SUM(G7:G37),1))</f>
        <v>0</v>
      </c>
      <c r="F44" s="55" t="s">
        <v>49</v>
      </c>
      <c r="G44" s="56"/>
    </row>
    <row r="45" spans="2:8" s="31" customFormat="1" x14ac:dyDescent="0.25">
      <c r="B45" s="41"/>
      <c r="C45" s="62"/>
      <c r="D45" s="43"/>
      <c r="E45" s="10"/>
      <c r="F45" s="45" t="s">
        <v>50</v>
      </c>
      <c r="G45" s="48"/>
    </row>
    <row r="46" spans="2:8" s="31" customFormat="1" ht="14.4" customHeight="1" thickBot="1" x14ac:dyDescent="0.3">
      <c r="B46" s="57"/>
      <c r="C46" s="63"/>
      <c r="D46" s="58"/>
      <c r="E46" s="59">
        <f>E44*E45</f>
        <v>0</v>
      </c>
      <c r="F46" s="52" t="s">
        <v>54</v>
      </c>
      <c r="G46" s="53"/>
    </row>
    <row r="48" spans="2:8" x14ac:dyDescent="0.25">
      <c r="B48" s="23" t="s">
        <v>0</v>
      </c>
      <c r="E48" s="23" t="s">
        <v>12</v>
      </c>
      <c r="G48" s="24"/>
    </row>
  </sheetData>
  <sheetProtection algorithmName="SHA-512" hashValue="KZRYOroEoSpMXpfk4RP3XVhZWrzNhx2V4qhjmdpKtp56C5lMWfdlKytwNW2lOMFHeJNo/Pg2andbCYyEyJqayA==" saltValue="6O/qSAoH7neLBOs5x18Zo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workbookViewId="0">
      <selection activeCell="E2" sqref="E2"/>
    </sheetView>
  </sheetViews>
  <sheetFormatPr defaultRowHeight="13.2" x14ac:dyDescent="0.25"/>
  <cols>
    <col min="1" max="1" width="19.109375" style="2" customWidth="1"/>
    <col min="2" max="2" width="21.33203125" style="2" customWidth="1"/>
    <col min="3" max="3" width="7.6640625" style="2" customWidth="1"/>
    <col min="4" max="4" width="13.77734375" style="2" customWidth="1"/>
    <col min="5" max="5" width="10.21875" style="14" customWidth="1"/>
    <col min="6" max="6" width="12.33203125" style="2" bestFit="1" customWidth="1"/>
    <col min="7" max="16384" width="8.88671875" style="2"/>
  </cols>
  <sheetData>
    <row r="1" spans="1:7" ht="129.6" customHeight="1" x14ac:dyDescent="0.25">
      <c r="A1" s="11" t="s">
        <v>42</v>
      </c>
      <c r="B1" s="11" t="s">
        <v>36</v>
      </c>
      <c r="C1" s="11" t="s">
        <v>37</v>
      </c>
      <c r="D1" s="11" t="s">
        <v>38</v>
      </c>
      <c r="E1" s="12" t="s">
        <v>41</v>
      </c>
      <c r="F1" s="11" t="s">
        <v>39</v>
      </c>
      <c r="G1" s="11" t="s">
        <v>40</v>
      </c>
    </row>
    <row r="2" spans="1:7" x14ac:dyDescent="0.25">
      <c r="A2" s="67"/>
      <c r="B2" s="67"/>
      <c r="C2" s="67"/>
      <c r="D2" s="68"/>
      <c r="E2" s="69"/>
      <c r="F2" s="13" t="e">
        <f>D2*1/E2</f>
        <v>#DIV/0!</v>
      </c>
      <c r="G2" s="13" t="e">
        <f>F2*0.012</f>
        <v>#DIV/0!</v>
      </c>
    </row>
    <row r="3" spans="1:7" x14ac:dyDescent="0.25">
      <c r="A3" s="67"/>
      <c r="B3" s="67"/>
      <c r="C3" s="67"/>
      <c r="D3" s="68"/>
      <c r="E3" s="69"/>
      <c r="F3" s="13" t="e">
        <f t="shared" ref="F3:F19" si="0">D3*1/E3</f>
        <v>#DIV/0!</v>
      </c>
      <c r="G3" s="13" t="e">
        <f t="shared" ref="G3:G20" si="1">F3*0.012</f>
        <v>#DIV/0!</v>
      </c>
    </row>
    <row r="4" spans="1:7" x14ac:dyDescent="0.25">
      <c r="A4" s="67"/>
      <c r="B4" s="67"/>
      <c r="C4" s="67"/>
      <c r="D4" s="68"/>
      <c r="E4" s="69"/>
      <c r="F4" s="13" t="e">
        <f t="shared" si="0"/>
        <v>#DIV/0!</v>
      </c>
      <c r="G4" s="13" t="e">
        <f t="shared" si="1"/>
        <v>#DIV/0!</v>
      </c>
    </row>
    <row r="5" spans="1:7" x14ac:dyDescent="0.25">
      <c r="A5" s="67"/>
      <c r="B5" s="67"/>
      <c r="C5" s="67"/>
      <c r="D5" s="68"/>
      <c r="E5" s="69"/>
      <c r="F5" s="13" t="e">
        <f t="shared" si="0"/>
        <v>#DIV/0!</v>
      </c>
      <c r="G5" s="13" t="e">
        <f t="shared" si="1"/>
        <v>#DIV/0!</v>
      </c>
    </row>
    <row r="6" spans="1:7" x14ac:dyDescent="0.25">
      <c r="A6" s="67"/>
      <c r="B6" s="67"/>
      <c r="C6" s="67"/>
      <c r="D6" s="68"/>
      <c r="E6" s="69"/>
      <c r="F6" s="13" t="e">
        <f t="shared" si="0"/>
        <v>#DIV/0!</v>
      </c>
      <c r="G6" s="13" t="e">
        <f t="shared" si="1"/>
        <v>#DIV/0!</v>
      </c>
    </row>
    <row r="7" spans="1:7" x14ac:dyDescent="0.25">
      <c r="A7" s="67"/>
      <c r="B7" s="67"/>
      <c r="C7" s="67"/>
      <c r="D7" s="68"/>
      <c r="E7" s="69"/>
      <c r="F7" s="13" t="e">
        <f t="shared" si="0"/>
        <v>#DIV/0!</v>
      </c>
      <c r="G7" s="13" t="e">
        <f t="shared" si="1"/>
        <v>#DIV/0!</v>
      </c>
    </row>
    <row r="8" spans="1:7" x14ac:dyDescent="0.25">
      <c r="A8" s="67"/>
      <c r="B8" s="67"/>
      <c r="C8" s="67"/>
      <c r="D8" s="68"/>
      <c r="E8" s="69"/>
      <c r="F8" s="13" t="e">
        <f t="shared" si="0"/>
        <v>#DIV/0!</v>
      </c>
      <c r="G8" s="13" t="e">
        <f t="shared" si="1"/>
        <v>#DIV/0!</v>
      </c>
    </row>
    <row r="9" spans="1:7" x14ac:dyDescent="0.25">
      <c r="A9" s="67"/>
      <c r="B9" s="67"/>
      <c r="C9" s="67"/>
      <c r="D9" s="68"/>
      <c r="E9" s="69"/>
      <c r="F9" s="13" t="e">
        <f t="shared" si="0"/>
        <v>#DIV/0!</v>
      </c>
      <c r="G9" s="13" t="e">
        <f t="shared" si="1"/>
        <v>#DIV/0!</v>
      </c>
    </row>
    <row r="10" spans="1:7" x14ac:dyDescent="0.25">
      <c r="A10" s="67"/>
      <c r="B10" s="67"/>
      <c r="C10" s="67"/>
      <c r="D10" s="68"/>
      <c r="E10" s="69"/>
      <c r="F10" s="13" t="e">
        <f t="shared" si="0"/>
        <v>#DIV/0!</v>
      </c>
      <c r="G10" s="13" t="e">
        <f t="shared" si="1"/>
        <v>#DIV/0!</v>
      </c>
    </row>
    <row r="11" spans="1:7" x14ac:dyDescent="0.25">
      <c r="A11" s="67"/>
      <c r="B11" s="67"/>
      <c r="C11" s="67"/>
      <c r="D11" s="68"/>
      <c r="E11" s="69"/>
      <c r="F11" s="13" t="e">
        <f t="shared" si="0"/>
        <v>#DIV/0!</v>
      </c>
      <c r="G11" s="13" t="e">
        <f t="shared" si="1"/>
        <v>#DIV/0!</v>
      </c>
    </row>
    <row r="12" spans="1:7" x14ac:dyDescent="0.25">
      <c r="A12" s="67"/>
      <c r="B12" s="67"/>
      <c r="C12" s="67"/>
      <c r="D12" s="68"/>
      <c r="E12" s="69"/>
      <c r="F12" s="13" t="e">
        <f t="shared" si="0"/>
        <v>#DIV/0!</v>
      </c>
      <c r="G12" s="13" t="e">
        <f t="shared" si="1"/>
        <v>#DIV/0!</v>
      </c>
    </row>
    <row r="13" spans="1:7" x14ac:dyDescent="0.25">
      <c r="A13" s="67"/>
      <c r="B13" s="67"/>
      <c r="C13" s="67"/>
      <c r="D13" s="68"/>
      <c r="E13" s="69"/>
      <c r="F13" s="13" t="e">
        <f t="shared" si="0"/>
        <v>#DIV/0!</v>
      </c>
      <c r="G13" s="13" t="e">
        <f t="shared" si="1"/>
        <v>#DIV/0!</v>
      </c>
    </row>
    <row r="14" spans="1:7" x14ac:dyDescent="0.25">
      <c r="A14" s="67"/>
      <c r="B14" s="67"/>
      <c r="C14" s="67"/>
      <c r="D14" s="68"/>
      <c r="E14" s="69"/>
      <c r="F14" s="13" t="e">
        <f t="shared" si="0"/>
        <v>#DIV/0!</v>
      </c>
      <c r="G14" s="13" t="e">
        <f t="shared" si="1"/>
        <v>#DIV/0!</v>
      </c>
    </row>
    <row r="15" spans="1:7" x14ac:dyDescent="0.25">
      <c r="A15" s="67"/>
      <c r="B15" s="67"/>
      <c r="C15" s="67"/>
      <c r="D15" s="68"/>
      <c r="E15" s="69"/>
      <c r="F15" s="13" t="e">
        <f t="shared" si="0"/>
        <v>#DIV/0!</v>
      </c>
      <c r="G15" s="13" t="e">
        <f t="shared" si="1"/>
        <v>#DIV/0!</v>
      </c>
    </row>
    <row r="16" spans="1:7" x14ac:dyDescent="0.25">
      <c r="A16" s="67"/>
      <c r="B16" s="67"/>
      <c r="C16" s="67"/>
      <c r="D16" s="68"/>
      <c r="E16" s="69"/>
      <c r="F16" s="13" t="e">
        <f t="shared" si="0"/>
        <v>#DIV/0!</v>
      </c>
      <c r="G16" s="13" t="e">
        <f t="shared" si="1"/>
        <v>#DIV/0!</v>
      </c>
    </row>
    <row r="17" spans="1:7" x14ac:dyDescent="0.25">
      <c r="A17" s="67"/>
      <c r="B17" s="67"/>
      <c r="C17" s="67"/>
      <c r="D17" s="68"/>
      <c r="E17" s="69"/>
      <c r="F17" s="13" t="e">
        <f t="shared" si="0"/>
        <v>#DIV/0!</v>
      </c>
      <c r="G17" s="13" t="e">
        <f t="shared" si="1"/>
        <v>#DIV/0!</v>
      </c>
    </row>
    <row r="18" spans="1:7" x14ac:dyDescent="0.25">
      <c r="A18" s="67"/>
      <c r="B18" s="67"/>
      <c r="C18" s="67"/>
      <c r="D18" s="68"/>
      <c r="E18" s="69"/>
      <c r="F18" s="13" t="e">
        <f t="shared" si="0"/>
        <v>#DIV/0!</v>
      </c>
      <c r="G18" s="13" t="e">
        <f t="shared" si="1"/>
        <v>#DIV/0!</v>
      </c>
    </row>
    <row r="19" spans="1:7" x14ac:dyDescent="0.25">
      <c r="A19" s="67"/>
      <c r="B19" s="67"/>
      <c r="C19" s="67"/>
      <c r="D19" s="68"/>
      <c r="E19" s="69"/>
      <c r="F19" s="13" t="e">
        <f t="shared" si="0"/>
        <v>#DIV/0!</v>
      </c>
      <c r="G19" s="13" t="e">
        <f t="shared" si="1"/>
        <v>#DIV/0!</v>
      </c>
    </row>
    <row r="20" spans="1:7" x14ac:dyDescent="0.25">
      <c r="A20" s="67"/>
      <c r="B20" s="70"/>
      <c r="C20" s="67"/>
      <c r="D20" s="68"/>
      <c r="E20" s="69"/>
      <c r="F20" s="13" t="e">
        <f t="shared" ref="F20" si="2">D20*1/E20</f>
        <v>#DIV/0!</v>
      </c>
      <c r="G20" s="13" t="e">
        <f t="shared" si="1"/>
        <v>#DIV/0!</v>
      </c>
    </row>
  </sheetData>
  <sheetProtection algorithmName="SHA-512" hashValue="GYrs4yd4to/tp+QbtafH2rwZJjCriAaEyXvjuRlQujUViZWjLGOIQTP70bCwIuUxW8Ijg70zyE0qRX10pR9Rjg==" saltValue="08heATkkxCtMveOrMCEx9w==" spinCount="100000" sheet="1" objects="1" scenarios="1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opLeftCell="A13" workbookViewId="0">
      <selection activeCell="N11" sqref="N11"/>
    </sheetView>
  </sheetViews>
  <sheetFormatPr defaultRowHeight="13.2" x14ac:dyDescent="0.25"/>
  <cols>
    <col min="1" max="1" width="6.33203125" style="2" customWidth="1"/>
    <col min="2" max="16384" width="8.88671875" style="2"/>
  </cols>
  <sheetData>
    <row r="1" spans="1:2" x14ac:dyDescent="0.25">
      <c r="A1" s="15" t="s">
        <v>5</v>
      </c>
    </row>
    <row r="2" spans="1:2" x14ac:dyDescent="0.25">
      <c r="A2" s="15"/>
    </row>
    <row r="3" spans="1:2" x14ac:dyDescent="0.25">
      <c r="A3" s="2" t="s">
        <v>21</v>
      </c>
    </row>
    <row r="4" spans="1:2" x14ac:dyDescent="0.25">
      <c r="A4" s="2" t="s">
        <v>32</v>
      </c>
    </row>
    <row r="6" spans="1:2" x14ac:dyDescent="0.25">
      <c r="A6" s="2" t="s">
        <v>6</v>
      </c>
      <c r="B6" s="2" t="s">
        <v>30</v>
      </c>
    </row>
    <row r="8" spans="1:2" x14ac:dyDescent="0.25">
      <c r="A8" s="2" t="s">
        <v>7</v>
      </c>
      <c r="B8" s="2" t="s">
        <v>20</v>
      </c>
    </row>
    <row r="10" spans="1:2" x14ac:dyDescent="0.25">
      <c r="B10" s="2" t="s">
        <v>23</v>
      </c>
    </row>
    <row r="11" spans="1:2" x14ac:dyDescent="0.25">
      <c r="B11" s="2" t="s">
        <v>58</v>
      </c>
    </row>
    <row r="12" spans="1:2" x14ac:dyDescent="0.25">
      <c r="B12" s="2" t="s">
        <v>78</v>
      </c>
    </row>
    <row r="13" spans="1:2" x14ac:dyDescent="0.25">
      <c r="B13" s="2" t="s">
        <v>59</v>
      </c>
    </row>
    <row r="14" spans="1:2" x14ac:dyDescent="0.25">
      <c r="B14" s="2" t="s">
        <v>22</v>
      </c>
    </row>
    <row r="15" spans="1:2" x14ac:dyDescent="0.25">
      <c r="B15" s="2" t="s">
        <v>60</v>
      </c>
    </row>
    <row r="17" spans="1:2" x14ac:dyDescent="0.25">
      <c r="A17" s="2" t="s">
        <v>8</v>
      </c>
      <c r="B17" s="2" t="s">
        <v>67</v>
      </c>
    </row>
    <row r="18" spans="1:2" x14ac:dyDescent="0.25">
      <c r="B18" s="2" t="s">
        <v>31</v>
      </c>
    </row>
    <row r="20" spans="1:2" x14ac:dyDescent="0.25">
      <c r="A20" s="2" t="s">
        <v>9</v>
      </c>
      <c r="B20" s="2" t="s">
        <v>25</v>
      </c>
    </row>
    <row r="21" spans="1:2" x14ac:dyDescent="0.25">
      <c r="B21" s="2" t="s">
        <v>35</v>
      </c>
    </row>
    <row r="23" spans="1:2" x14ac:dyDescent="0.25">
      <c r="B23" s="2" t="s">
        <v>68</v>
      </c>
    </row>
    <row r="25" spans="1:2" x14ac:dyDescent="0.25">
      <c r="B25" s="3" t="s">
        <v>71</v>
      </c>
    </row>
    <row r="26" spans="1:2" x14ac:dyDescent="0.25">
      <c r="B26" s="3"/>
    </row>
    <row r="27" spans="1:2" x14ac:dyDescent="0.25">
      <c r="B27" s="2" t="s">
        <v>72</v>
      </c>
    </row>
    <row r="28" spans="1:2" x14ac:dyDescent="0.25">
      <c r="B28" s="2" t="s">
        <v>73</v>
      </c>
    </row>
    <row r="30" spans="1:2" x14ac:dyDescent="0.25">
      <c r="B30" s="2" t="s">
        <v>74</v>
      </c>
    </row>
    <row r="32" spans="1:2" x14ac:dyDescent="0.25">
      <c r="B32" s="2" t="s">
        <v>33</v>
      </c>
    </row>
    <row r="34" spans="1:6" x14ac:dyDescent="0.25">
      <c r="A34" s="2" t="s">
        <v>10</v>
      </c>
      <c r="B34" s="2" t="s">
        <v>69</v>
      </c>
    </row>
    <row r="35" spans="1:6" x14ac:dyDescent="0.25">
      <c r="B35" s="2" t="s">
        <v>26</v>
      </c>
    </row>
    <row r="37" spans="1:6" x14ac:dyDescent="0.25">
      <c r="B37" s="16" t="s">
        <v>48</v>
      </c>
      <c r="C37" s="17"/>
      <c r="D37" s="17">
        <v>0.3412</v>
      </c>
      <c r="E37" s="17" t="s">
        <v>24</v>
      </c>
      <c r="F37" s="18"/>
    </row>
    <row r="38" spans="1:6" x14ac:dyDescent="0.25">
      <c r="B38" s="16" t="s">
        <v>76</v>
      </c>
      <c r="C38" s="17"/>
      <c r="D38" s="17">
        <v>0.33629999999999999</v>
      </c>
      <c r="E38" s="17" t="s">
        <v>24</v>
      </c>
      <c r="F38" s="18"/>
    </row>
    <row r="40" spans="1:6" x14ac:dyDescent="0.25">
      <c r="B40" s="2" t="s">
        <v>75</v>
      </c>
    </row>
    <row r="42" spans="1:6" x14ac:dyDescent="0.25">
      <c r="A42" s="2" t="s">
        <v>65</v>
      </c>
      <c r="B42" s="2" t="s">
        <v>70</v>
      </c>
    </row>
    <row r="44" spans="1:6" x14ac:dyDescent="0.25">
      <c r="A44" s="2" t="s">
        <v>27</v>
      </c>
      <c r="B44" s="2" t="s">
        <v>66</v>
      </c>
    </row>
    <row r="45" spans="1:6" x14ac:dyDescent="0.25">
      <c r="A45" s="1"/>
    </row>
    <row r="46" spans="1:6" x14ac:dyDescent="0.25">
      <c r="A46" s="1"/>
    </row>
    <row r="47" spans="1:6" x14ac:dyDescent="0.25">
      <c r="A47" s="1"/>
    </row>
    <row r="48" spans="1:6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</sheetData>
  <phoneticPr fontId="2" type="noConversion"/>
  <pageMargins left="0.75" right="0.75" top="1" bottom="1" header="0.5" footer="0.5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C25" workbookViewId="0">
      <selection activeCell="F50" sqref="F50"/>
    </sheetView>
  </sheetViews>
  <sheetFormatPr defaultRowHeight="13.2" x14ac:dyDescent="0.25"/>
  <cols>
    <col min="1" max="1" width="7.88671875" style="21" customWidth="1"/>
    <col min="2" max="2" width="15.33203125" style="24" customWidth="1"/>
    <col min="3" max="3" width="70.77734375" style="21" customWidth="1"/>
    <col min="4" max="4" width="15.33203125" style="21" customWidth="1"/>
    <col min="5" max="5" width="12.33203125" style="21" customWidth="1"/>
    <col min="6" max="6" width="46.88671875" style="21" customWidth="1"/>
    <col min="7" max="7" width="11.6640625" style="21" customWidth="1"/>
    <col min="8" max="8" width="12.109375" style="21" customWidth="1"/>
    <col min="9" max="16384" width="8.88671875" style="21"/>
  </cols>
  <sheetData>
    <row r="1" spans="1:8" x14ac:dyDescent="0.25">
      <c r="A1" s="23" t="s">
        <v>1</v>
      </c>
      <c r="C1" s="8"/>
      <c r="D1" s="19" t="s">
        <v>29</v>
      </c>
      <c r="E1" s="60"/>
      <c r="F1" s="22" t="s">
        <v>28</v>
      </c>
    </row>
    <row r="2" spans="1:8" x14ac:dyDescent="0.25">
      <c r="A2" s="19" t="s">
        <v>3</v>
      </c>
      <c r="C2" s="8"/>
      <c r="D2" s="20"/>
      <c r="E2" s="25">
        <f>E1/5</f>
        <v>0</v>
      </c>
      <c r="F2" s="19" t="s">
        <v>11</v>
      </c>
    </row>
    <row r="3" spans="1:8" x14ac:dyDescent="0.25">
      <c r="A3" s="23" t="s">
        <v>2</v>
      </c>
      <c r="C3" s="8"/>
      <c r="D3" s="20"/>
      <c r="F3" s="20"/>
      <c r="G3" s="22"/>
    </row>
    <row r="4" spans="1:8" x14ac:dyDescent="0.25">
      <c r="A4" s="22" t="s">
        <v>34</v>
      </c>
      <c r="C4" s="8"/>
      <c r="D4" s="20"/>
      <c r="F4" s="20"/>
      <c r="G4" s="22"/>
    </row>
    <row r="5" spans="1:8" x14ac:dyDescent="0.25">
      <c r="A5" s="22"/>
      <c r="B5" s="21"/>
    </row>
    <row r="6" spans="1:8" ht="35.25" customHeight="1" x14ac:dyDescent="0.25">
      <c r="B6" s="26"/>
      <c r="C6" s="27" t="s">
        <v>55</v>
      </c>
      <c r="D6" s="28" t="s">
        <v>44</v>
      </c>
      <c r="E6" s="29" t="s">
        <v>77</v>
      </c>
      <c r="F6" s="30" t="s">
        <v>43</v>
      </c>
      <c r="G6" s="29" t="s">
        <v>45</v>
      </c>
    </row>
    <row r="7" spans="1:8" s="31" customFormat="1" ht="12.75" customHeight="1" x14ac:dyDescent="0.25">
      <c r="B7" s="33">
        <v>42401</v>
      </c>
      <c r="C7" s="4"/>
      <c r="D7" s="4"/>
      <c r="E7" s="75"/>
      <c r="F7" s="4"/>
      <c r="G7" s="82"/>
      <c r="H7" s="73"/>
    </row>
    <row r="8" spans="1:8" s="31" customFormat="1" x14ac:dyDescent="0.25">
      <c r="B8" s="33">
        <f>B7+1</f>
        <v>42402</v>
      </c>
      <c r="C8" s="4"/>
      <c r="D8" s="4"/>
      <c r="E8" s="75"/>
      <c r="F8" s="4"/>
      <c r="G8" s="82"/>
      <c r="H8" s="73"/>
    </row>
    <row r="9" spans="1:8" s="31" customFormat="1" x14ac:dyDescent="0.25">
      <c r="B9" s="33">
        <f t="shared" ref="B9:B34" si="0">B8+1</f>
        <v>42403</v>
      </c>
      <c r="C9" s="4"/>
      <c r="D9" s="4"/>
      <c r="E9" s="75"/>
      <c r="F9" s="4"/>
      <c r="G9" s="82"/>
      <c r="H9" s="73"/>
    </row>
    <row r="10" spans="1:8" s="31" customFormat="1" x14ac:dyDescent="0.25">
      <c r="B10" s="33">
        <f t="shared" si="0"/>
        <v>42404</v>
      </c>
      <c r="C10" s="4"/>
      <c r="D10" s="4"/>
      <c r="E10" s="75"/>
      <c r="F10" s="4"/>
      <c r="G10" s="82"/>
      <c r="H10" s="73"/>
    </row>
    <row r="11" spans="1:8" s="31" customFormat="1" x14ac:dyDescent="0.25">
      <c r="B11" s="33">
        <f t="shared" si="0"/>
        <v>42405</v>
      </c>
      <c r="C11" s="4"/>
      <c r="D11" s="4"/>
      <c r="E11" s="75"/>
      <c r="F11" s="4"/>
      <c r="G11" s="82"/>
      <c r="H11" s="73"/>
    </row>
    <row r="12" spans="1:8" s="31" customFormat="1" x14ac:dyDescent="0.25">
      <c r="B12" s="32">
        <f t="shared" si="0"/>
        <v>42406</v>
      </c>
      <c r="C12" s="5"/>
      <c r="D12" s="5"/>
      <c r="E12" s="77"/>
      <c r="F12" s="5"/>
      <c r="G12" s="81"/>
      <c r="H12" s="73"/>
    </row>
    <row r="13" spans="1:8" s="31" customFormat="1" x14ac:dyDescent="0.25">
      <c r="B13" s="32">
        <f t="shared" si="0"/>
        <v>42407</v>
      </c>
      <c r="C13" s="5"/>
      <c r="D13" s="5"/>
      <c r="E13" s="77"/>
      <c r="F13" s="5"/>
      <c r="G13" s="81"/>
      <c r="H13" s="73"/>
    </row>
    <row r="14" spans="1:8" s="31" customFormat="1" x14ac:dyDescent="0.25">
      <c r="B14" s="33">
        <f t="shared" si="0"/>
        <v>42408</v>
      </c>
      <c r="C14" s="4"/>
      <c r="D14" s="4"/>
      <c r="E14" s="75"/>
      <c r="F14" s="4"/>
      <c r="G14" s="82"/>
      <c r="H14" s="73"/>
    </row>
    <row r="15" spans="1:8" s="31" customFormat="1" x14ac:dyDescent="0.25">
      <c r="B15" s="33">
        <f t="shared" si="0"/>
        <v>42409</v>
      </c>
      <c r="C15" s="4"/>
      <c r="D15" s="4"/>
      <c r="E15" s="75"/>
      <c r="F15" s="4"/>
      <c r="G15" s="82"/>
      <c r="H15" s="73"/>
    </row>
    <row r="16" spans="1:8" s="31" customFormat="1" x14ac:dyDescent="0.25">
      <c r="B16" s="33">
        <f t="shared" si="0"/>
        <v>42410</v>
      </c>
      <c r="C16" s="4"/>
      <c r="D16" s="4"/>
      <c r="E16" s="75"/>
      <c r="F16" s="4"/>
      <c r="G16" s="82"/>
      <c r="H16" s="73"/>
    </row>
    <row r="17" spans="2:8" s="31" customFormat="1" x14ac:dyDescent="0.25">
      <c r="B17" s="33">
        <f t="shared" si="0"/>
        <v>42411</v>
      </c>
      <c r="C17" s="4"/>
      <c r="D17" s="4"/>
      <c r="E17" s="75"/>
      <c r="F17" s="4"/>
      <c r="G17" s="82"/>
      <c r="H17" s="73"/>
    </row>
    <row r="18" spans="2:8" s="31" customFormat="1" x14ac:dyDescent="0.25">
      <c r="B18" s="33">
        <f t="shared" si="0"/>
        <v>42412</v>
      </c>
      <c r="C18" s="4"/>
      <c r="D18" s="4"/>
      <c r="E18" s="75"/>
      <c r="F18" s="4"/>
      <c r="G18" s="82"/>
      <c r="H18" s="73"/>
    </row>
    <row r="19" spans="2:8" s="31" customFormat="1" x14ac:dyDescent="0.25">
      <c r="B19" s="32">
        <f t="shared" si="0"/>
        <v>42413</v>
      </c>
      <c r="C19" s="5"/>
      <c r="D19" s="5"/>
      <c r="E19" s="77"/>
      <c r="F19" s="5"/>
      <c r="G19" s="81"/>
      <c r="H19" s="73"/>
    </row>
    <row r="20" spans="2:8" s="31" customFormat="1" x14ac:dyDescent="0.25">
      <c r="B20" s="32">
        <f t="shared" si="0"/>
        <v>42414</v>
      </c>
      <c r="C20" s="5"/>
      <c r="D20" s="5"/>
      <c r="E20" s="77"/>
      <c r="F20" s="5"/>
      <c r="G20" s="81"/>
      <c r="H20" s="73"/>
    </row>
    <row r="21" spans="2:8" s="31" customFormat="1" x14ac:dyDescent="0.25">
      <c r="B21" s="33">
        <f t="shared" si="0"/>
        <v>42415</v>
      </c>
      <c r="C21" s="4"/>
      <c r="D21" s="4"/>
      <c r="E21" s="75"/>
      <c r="F21" s="4"/>
      <c r="G21" s="82"/>
      <c r="H21" s="73"/>
    </row>
    <row r="22" spans="2:8" s="31" customFormat="1" x14ac:dyDescent="0.25">
      <c r="B22" s="33">
        <f t="shared" si="0"/>
        <v>42416</v>
      </c>
      <c r="C22" s="4"/>
      <c r="D22" s="4"/>
      <c r="E22" s="75"/>
      <c r="F22" s="4"/>
      <c r="G22" s="82"/>
      <c r="H22" s="73"/>
    </row>
    <row r="23" spans="2:8" s="31" customFormat="1" x14ac:dyDescent="0.25">
      <c r="B23" s="33">
        <f t="shared" si="0"/>
        <v>42417</v>
      </c>
      <c r="C23" s="4"/>
      <c r="D23" s="4"/>
      <c r="E23" s="75"/>
      <c r="F23" s="4"/>
      <c r="G23" s="82"/>
      <c r="H23" s="73"/>
    </row>
    <row r="24" spans="2:8" s="31" customFormat="1" x14ac:dyDescent="0.25">
      <c r="B24" s="33">
        <f t="shared" si="0"/>
        <v>42418</v>
      </c>
      <c r="C24" s="4"/>
      <c r="D24" s="4"/>
      <c r="E24" s="75"/>
      <c r="F24" s="4"/>
      <c r="G24" s="82"/>
      <c r="H24" s="73"/>
    </row>
    <row r="25" spans="2:8" s="31" customFormat="1" x14ac:dyDescent="0.25">
      <c r="B25" s="33">
        <f t="shared" si="0"/>
        <v>42419</v>
      </c>
      <c r="C25" s="4"/>
      <c r="D25" s="4"/>
      <c r="E25" s="75"/>
      <c r="F25" s="4"/>
      <c r="G25" s="82"/>
      <c r="H25" s="73"/>
    </row>
    <row r="26" spans="2:8" s="31" customFormat="1" x14ac:dyDescent="0.25">
      <c r="B26" s="32">
        <f t="shared" si="0"/>
        <v>42420</v>
      </c>
      <c r="C26" s="5"/>
      <c r="D26" s="5"/>
      <c r="E26" s="77"/>
      <c r="F26" s="5"/>
      <c r="G26" s="81"/>
      <c r="H26" s="73"/>
    </row>
    <row r="27" spans="2:8" s="31" customFormat="1" x14ac:dyDescent="0.25">
      <c r="B27" s="32">
        <f>B26+1</f>
        <v>42421</v>
      </c>
      <c r="C27" s="5"/>
      <c r="D27" s="5"/>
      <c r="E27" s="77"/>
      <c r="F27" s="5"/>
      <c r="G27" s="81"/>
      <c r="H27" s="73"/>
    </row>
    <row r="28" spans="2:8" s="31" customFormat="1" x14ac:dyDescent="0.25">
      <c r="B28" s="33">
        <f t="shared" si="0"/>
        <v>42422</v>
      </c>
      <c r="C28" s="4"/>
      <c r="D28" s="4"/>
      <c r="E28" s="75"/>
      <c r="F28" s="4"/>
      <c r="G28" s="82"/>
      <c r="H28" s="73"/>
    </row>
    <row r="29" spans="2:8" s="31" customFormat="1" x14ac:dyDescent="0.25">
      <c r="B29" s="33">
        <f t="shared" si="0"/>
        <v>42423</v>
      </c>
      <c r="C29" s="4"/>
      <c r="D29" s="4"/>
      <c r="E29" s="75"/>
      <c r="F29" s="4"/>
      <c r="G29" s="82"/>
      <c r="H29" s="73"/>
    </row>
    <row r="30" spans="2:8" s="31" customFormat="1" x14ac:dyDescent="0.25">
      <c r="B30" s="33">
        <f t="shared" si="0"/>
        <v>42424</v>
      </c>
      <c r="C30" s="4"/>
      <c r="D30" s="4"/>
      <c r="E30" s="75"/>
      <c r="F30" s="4"/>
      <c r="G30" s="82"/>
      <c r="H30" s="73"/>
    </row>
    <row r="31" spans="2:8" s="31" customFormat="1" x14ac:dyDescent="0.25">
      <c r="B31" s="33">
        <f t="shared" si="0"/>
        <v>42425</v>
      </c>
      <c r="C31" s="4"/>
      <c r="D31" s="4"/>
      <c r="E31" s="75"/>
      <c r="F31" s="4"/>
      <c r="G31" s="82"/>
      <c r="H31" s="73"/>
    </row>
    <row r="32" spans="2:8" s="31" customFormat="1" x14ac:dyDescent="0.25">
      <c r="B32" s="33">
        <f t="shared" si="0"/>
        <v>42426</v>
      </c>
      <c r="C32" s="4"/>
      <c r="D32" s="4"/>
      <c r="E32" s="75"/>
      <c r="F32" s="4"/>
      <c r="G32" s="82"/>
      <c r="H32" s="73"/>
    </row>
    <row r="33" spans="2:8" s="31" customFormat="1" x14ac:dyDescent="0.25">
      <c r="B33" s="32">
        <f t="shared" si="0"/>
        <v>42427</v>
      </c>
      <c r="C33" s="5"/>
      <c r="D33" s="5"/>
      <c r="E33" s="77"/>
      <c r="F33" s="5"/>
      <c r="G33" s="81"/>
      <c r="H33" s="73"/>
    </row>
    <row r="34" spans="2:8" s="31" customFormat="1" x14ac:dyDescent="0.25">
      <c r="B34" s="32">
        <f t="shared" si="0"/>
        <v>42428</v>
      </c>
      <c r="C34" s="5"/>
      <c r="D34" s="5"/>
      <c r="E34" s="77"/>
      <c r="F34" s="5"/>
      <c r="G34" s="81"/>
      <c r="H34" s="73"/>
    </row>
    <row r="35" spans="2:8" s="31" customFormat="1" ht="13.8" thickBot="1" x14ac:dyDescent="0.3">
      <c r="B35" s="35">
        <v>42429</v>
      </c>
      <c r="C35" s="71"/>
      <c r="D35" s="64"/>
      <c r="E35" s="79"/>
      <c r="F35" s="72"/>
      <c r="G35" s="88"/>
      <c r="H35" s="73"/>
    </row>
    <row r="36" spans="2:8" s="31" customFormat="1" x14ac:dyDescent="0.25">
      <c r="B36" s="35"/>
      <c r="C36" s="36"/>
      <c r="D36" s="37"/>
      <c r="E36" s="38">
        <f>SUM(E7:E35)*24</f>
        <v>0</v>
      </c>
      <c r="F36" s="39" t="s">
        <v>46</v>
      </c>
      <c r="G36" s="74"/>
    </row>
    <row r="37" spans="2:8" s="31" customFormat="1" x14ac:dyDescent="0.25">
      <c r="B37" s="41"/>
      <c r="C37" s="42" t="s">
        <v>57</v>
      </c>
      <c r="D37" s="43"/>
      <c r="E37" s="44">
        <f>E2*21</f>
        <v>0</v>
      </c>
      <c r="F37" s="45" t="s">
        <v>47</v>
      </c>
      <c r="G37" s="46"/>
    </row>
    <row r="38" spans="2:8" s="31" customFormat="1" x14ac:dyDescent="0.25">
      <c r="B38" s="41"/>
      <c r="C38" s="62"/>
      <c r="D38" s="47"/>
      <c r="E38" s="44">
        <f>IF(E36&gt;(21*E2),(E36-(21*E2)),0)</f>
        <v>0</v>
      </c>
      <c r="F38" s="45" t="s">
        <v>56</v>
      </c>
      <c r="G38" s="48"/>
    </row>
    <row r="39" spans="2:8" s="31" customFormat="1" x14ac:dyDescent="0.25">
      <c r="B39" s="41"/>
      <c r="C39" s="62"/>
      <c r="D39" s="43"/>
      <c r="E39" s="9"/>
      <c r="F39" s="45" t="s">
        <v>51</v>
      </c>
      <c r="G39" s="48"/>
    </row>
    <row r="40" spans="2:8" s="31" customFormat="1" x14ac:dyDescent="0.25">
      <c r="B40" s="41"/>
      <c r="C40" s="62"/>
      <c r="D40" s="43"/>
      <c r="E40" s="49" t="str">
        <f>IF(E36&gt;(21*E2),(E36*E39), "nvt")</f>
        <v>nvt</v>
      </c>
      <c r="F40" s="50" t="s">
        <v>53</v>
      </c>
      <c r="G40" s="48"/>
    </row>
    <row r="41" spans="2:8" s="31" customFormat="1" ht="13.8" thickBot="1" x14ac:dyDescent="0.3">
      <c r="B41" s="41"/>
      <c r="C41" s="62"/>
      <c r="D41" s="43"/>
      <c r="E41" s="51">
        <f>IF(E36&gt;(21*E2),(E37*E39), (E36*E39))</f>
        <v>0</v>
      </c>
      <c r="F41" s="52" t="s">
        <v>52</v>
      </c>
      <c r="G41" s="53"/>
    </row>
    <row r="42" spans="2:8" s="31" customFormat="1" x14ac:dyDescent="0.25">
      <c r="B42" s="41"/>
      <c r="C42" s="62"/>
      <c r="D42" s="43"/>
      <c r="E42" s="54">
        <f>(FLOOR(SUM(G7:G35),1))</f>
        <v>0</v>
      </c>
      <c r="F42" s="55" t="s">
        <v>49</v>
      </c>
      <c r="G42" s="56"/>
    </row>
    <row r="43" spans="2:8" s="31" customFormat="1" x14ac:dyDescent="0.25">
      <c r="B43" s="41"/>
      <c r="C43" s="62"/>
      <c r="D43" s="43"/>
      <c r="E43" s="10"/>
      <c r="F43" s="45" t="s">
        <v>50</v>
      </c>
      <c r="G43" s="48"/>
    </row>
    <row r="44" spans="2:8" s="31" customFormat="1" ht="14.4" customHeight="1" thickBot="1" x14ac:dyDescent="0.3">
      <c r="B44" s="57"/>
      <c r="C44" s="63"/>
      <c r="D44" s="58"/>
      <c r="E44" s="59">
        <f>E42*E43</f>
        <v>0</v>
      </c>
      <c r="F44" s="52" t="s">
        <v>54</v>
      </c>
      <c r="G44" s="53"/>
    </row>
    <row r="46" spans="2:8" x14ac:dyDescent="0.25">
      <c r="B46" s="23" t="s">
        <v>0</v>
      </c>
      <c r="E46" s="23" t="s">
        <v>12</v>
      </c>
      <c r="G46" s="24"/>
    </row>
  </sheetData>
  <sheetProtection algorithmName="SHA-512" hashValue="hHXMDST0v3RKfCu0Au/RzTgGbIAYimpEczM1k4kfj0fgCg3hj5xhQTJNCmKRejHKqADW0i0n0tGsZ4cVHuouyA==" saltValue="2Ugr3HXSi4/o2RDIyOLVK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C28" workbookViewId="0">
      <selection activeCell="G30" sqref="G30:G31"/>
    </sheetView>
  </sheetViews>
  <sheetFormatPr defaultRowHeight="13.2" x14ac:dyDescent="0.25"/>
  <cols>
    <col min="1" max="1" width="7.88671875" style="21" customWidth="1"/>
    <col min="2" max="2" width="15.33203125" style="24" customWidth="1"/>
    <col min="3" max="3" width="70.77734375" style="21" customWidth="1"/>
    <col min="4" max="4" width="15.33203125" style="21" customWidth="1"/>
    <col min="5" max="5" width="12.33203125" style="21" customWidth="1"/>
    <col min="6" max="6" width="46.88671875" style="21" customWidth="1"/>
    <col min="7" max="7" width="11.6640625" style="21" customWidth="1"/>
    <col min="8" max="8" width="10.5546875" style="21" customWidth="1"/>
    <col min="9" max="16384" width="8.88671875" style="21"/>
  </cols>
  <sheetData>
    <row r="1" spans="1:8" x14ac:dyDescent="0.25">
      <c r="A1" s="23" t="s">
        <v>1</v>
      </c>
      <c r="C1" s="8"/>
      <c r="D1" s="19" t="s">
        <v>29</v>
      </c>
      <c r="E1" s="60"/>
      <c r="F1" s="22" t="s">
        <v>28</v>
      </c>
    </row>
    <row r="2" spans="1:8" x14ac:dyDescent="0.25">
      <c r="A2" s="19" t="s">
        <v>3</v>
      </c>
      <c r="C2" s="8"/>
      <c r="D2" s="20"/>
      <c r="E2" s="25">
        <f>E1/5</f>
        <v>0</v>
      </c>
      <c r="F2" s="19" t="s">
        <v>11</v>
      </c>
    </row>
    <row r="3" spans="1:8" x14ac:dyDescent="0.25">
      <c r="A3" s="23" t="s">
        <v>2</v>
      </c>
      <c r="C3" s="8"/>
      <c r="D3" s="20"/>
      <c r="F3" s="20"/>
      <c r="G3" s="22"/>
    </row>
    <row r="4" spans="1:8" x14ac:dyDescent="0.25">
      <c r="A4" s="22" t="s">
        <v>34</v>
      </c>
      <c r="C4" s="8"/>
      <c r="D4" s="20"/>
      <c r="F4" s="20"/>
      <c r="G4" s="22"/>
    </row>
    <row r="5" spans="1:8" x14ac:dyDescent="0.25">
      <c r="A5" s="22"/>
      <c r="B5" s="21"/>
    </row>
    <row r="6" spans="1:8" ht="35.25" customHeight="1" x14ac:dyDescent="0.25">
      <c r="B6" s="26"/>
      <c r="C6" s="27" t="s">
        <v>55</v>
      </c>
      <c r="D6" s="28" t="s">
        <v>44</v>
      </c>
      <c r="E6" s="29" t="s">
        <v>77</v>
      </c>
      <c r="F6" s="30" t="s">
        <v>43</v>
      </c>
      <c r="G6" s="29" t="s">
        <v>45</v>
      </c>
    </row>
    <row r="7" spans="1:8" s="31" customFormat="1" ht="12.75" customHeight="1" x14ac:dyDescent="0.25">
      <c r="B7" s="33">
        <v>42430</v>
      </c>
      <c r="C7" s="4"/>
      <c r="D7" s="4"/>
      <c r="E7" s="75"/>
      <c r="F7" s="4"/>
      <c r="G7" s="82"/>
      <c r="H7" s="73"/>
    </row>
    <row r="8" spans="1:8" s="31" customFormat="1" x14ac:dyDescent="0.25">
      <c r="B8" s="33">
        <f>B7+1</f>
        <v>42431</v>
      </c>
      <c r="C8" s="4"/>
      <c r="D8" s="4"/>
      <c r="E8" s="75"/>
      <c r="F8" s="4"/>
      <c r="G8" s="82"/>
      <c r="H8" s="73"/>
    </row>
    <row r="9" spans="1:8" s="31" customFormat="1" x14ac:dyDescent="0.25">
      <c r="B9" s="33">
        <f t="shared" ref="B9:B37" si="0">B8+1</f>
        <v>42432</v>
      </c>
      <c r="C9" s="4"/>
      <c r="D9" s="4"/>
      <c r="E9" s="75"/>
      <c r="F9" s="4"/>
      <c r="G9" s="82"/>
      <c r="H9" s="73"/>
    </row>
    <row r="10" spans="1:8" s="31" customFormat="1" x14ac:dyDescent="0.25">
      <c r="B10" s="33">
        <f t="shared" si="0"/>
        <v>42433</v>
      </c>
      <c r="C10" s="4"/>
      <c r="D10" s="4"/>
      <c r="E10" s="75"/>
      <c r="F10" s="4"/>
      <c r="G10" s="82"/>
      <c r="H10" s="73"/>
    </row>
    <row r="11" spans="1:8" s="31" customFormat="1" x14ac:dyDescent="0.25">
      <c r="B11" s="32">
        <f t="shared" si="0"/>
        <v>42434</v>
      </c>
      <c r="C11" s="5"/>
      <c r="D11" s="5"/>
      <c r="E11" s="77"/>
      <c r="F11" s="5"/>
      <c r="G11" s="81"/>
      <c r="H11" s="73"/>
    </row>
    <row r="12" spans="1:8" s="31" customFormat="1" x14ac:dyDescent="0.25">
      <c r="B12" s="32">
        <f t="shared" si="0"/>
        <v>42435</v>
      </c>
      <c r="C12" s="5"/>
      <c r="D12" s="5"/>
      <c r="E12" s="77"/>
      <c r="F12" s="5"/>
      <c r="G12" s="81"/>
      <c r="H12" s="73"/>
    </row>
    <row r="13" spans="1:8" s="31" customFormat="1" x14ac:dyDescent="0.25">
      <c r="B13" s="33">
        <f t="shared" si="0"/>
        <v>42436</v>
      </c>
      <c r="C13" s="4"/>
      <c r="D13" s="4"/>
      <c r="E13" s="75"/>
      <c r="F13" s="4"/>
      <c r="G13" s="82"/>
      <c r="H13" s="73"/>
    </row>
    <row r="14" spans="1:8" s="31" customFormat="1" x14ac:dyDescent="0.25">
      <c r="B14" s="33">
        <f t="shared" si="0"/>
        <v>42437</v>
      </c>
      <c r="C14" s="4"/>
      <c r="D14" s="4"/>
      <c r="E14" s="75"/>
      <c r="F14" s="4"/>
      <c r="G14" s="82"/>
      <c r="H14" s="73"/>
    </row>
    <row r="15" spans="1:8" s="31" customFormat="1" x14ac:dyDescent="0.25">
      <c r="B15" s="33">
        <f t="shared" si="0"/>
        <v>42438</v>
      </c>
      <c r="C15" s="4"/>
      <c r="D15" s="4"/>
      <c r="E15" s="75"/>
      <c r="F15" s="4"/>
      <c r="G15" s="82"/>
      <c r="H15" s="73"/>
    </row>
    <row r="16" spans="1:8" s="31" customFormat="1" x14ac:dyDescent="0.25">
      <c r="B16" s="33">
        <f t="shared" si="0"/>
        <v>42439</v>
      </c>
      <c r="C16" s="4"/>
      <c r="D16" s="4"/>
      <c r="E16" s="75"/>
      <c r="F16" s="4"/>
      <c r="G16" s="82"/>
      <c r="H16" s="73"/>
    </row>
    <row r="17" spans="2:8" s="31" customFormat="1" x14ac:dyDescent="0.25">
      <c r="B17" s="33">
        <f t="shared" si="0"/>
        <v>42440</v>
      </c>
      <c r="C17" s="4"/>
      <c r="D17" s="4"/>
      <c r="E17" s="75"/>
      <c r="F17" s="4"/>
      <c r="G17" s="82"/>
      <c r="H17" s="73"/>
    </row>
    <row r="18" spans="2:8" s="31" customFormat="1" x14ac:dyDescent="0.25">
      <c r="B18" s="32">
        <f t="shared" si="0"/>
        <v>42441</v>
      </c>
      <c r="C18" s="5"/>
      <c r="D18" s="5"/>
      <c r="E18" s="77"/>
      <c r="F18" s="5"/>
      <c r="G18" s="81"/>
      <c r="H18" s="73"/>
    </row>
    <row r="19" spans="2:8" s="31" customFormat="1" x14ac:dyDescent="0.25">
      <c r="B19" s="32">
        <f t="shared" si="0"/>
        <v>42442</v>
      </c>
      <c r="C19" s="5"/>
      <c r="D19" s="5"/>
      <c r="E19" s="77"/>
      <c r="F19" s="5"/>
      <c r="G19" s="81"/>
      <c r="H19" s="73"/>
    </row>
    <row r="20" spans="2:8" s="31" customFormat="1" x14ac:dyDescent="0.25">
      <c r="B20" s="33">
        <f t="shared" si="0"/>
        <v>42443</v>
      </c>
      <c r="C20" s="4"/>
      <c r="D20" s="4"/>
      <c r="E20" s="75"/>
      <c r="F20" s="4"/>
      <c r="G20" s="82"/>
      <c r="H20" s="73"/>
    </row>
    <row r="21" spans="2:8" s="31" customFormat="1" x14ac:dyDescent="0.25">
      <c r="B21" s="33">
        <f t="shared" si="0"/>
        <v>42444</v>
      </c>
      <c r="C21" s="4"/>
      <c r="D21" s="4"/>
      <c r="E21" s="75"/>
      <c r="F21" s="4"/>
      <c r="G21" s="82"/>
      <c r="H21" s="73"/>
    </row>
    <row r="22" spans="2:8" s="31" customFormat="1" x14ac:dyDescent="0.25">
      <c r="B22" s="33">
        <f t="shared" si="0"/>
        <v>42445</v>
      </c>
      <c r="C22" s="4"/>
      <c r="D22" s="4"/>
      <c r="E22" s="75"/>
      <c r="F22" s="4"/>
      <c r="G22" s="82"/>
      <c r="H22" s="73"/>
    </row>
    <row r="23" spans="2:8" s="31" customFormat="1" x14ac:dyDescent="0.25">
      <c r="B23" s="33">
        <f t="shared" si="0"/>
        <v>42446</v>
      </c>
      <c r="C23" s="4"/>
      <c r="D23" s="4"/>
      <c r="E23" s="75"/>
      <c r="F23" s="4"/>
      <c r="G23" s="82"/>
      <c r="H23" s="73"/>
    </row>
    <row r="24" spans="2:8" s="31" customFormat="1" x14ac:dyDescent="0.25">
      <c r="B24" s="33">
        <f t="shared" si="0"/>
        <v>42447</v>
      </c>
      <c r="C24" s="4"/>
      <c r="D24" s="4"/>
      <c r="E24" s="75"/>
      <c r="F24" s="4"/>
      <c r="G24" s="82"/>
      <c r="H24" s="73"/>
    </row>
    <row r="25" spans="2:8" s="31" customFormat="1" x14ac:dyDescent="0.25">
      <c r="B25" s="32">
        <f t="shared" si="0"/>
        <v>42448</v>
      </c>
      <c r="C25" s="5"/>
      <c r="D25" s="5"/>
      <c r="E25" s="77"/>
      <c r="F25" s="5"/>
      <c r="G25" s="81"/>
      <c r="H25" s="73"/>
    </row>
    <row r="26" spans="2:8" s="31" customFormat="1" x14ac:dyDescent="0.25">
      <c r="B26" s="32">
        <f t="shared" si="0"/>
        <v>42449</v>
      </c>
      <c r="C26" s="5"/>
      <c r="D26" s="5"/>
      <c r="E26" s="77"/>
      <c r="F26" s="5"/>
      <c r="G26" s="81"/>
      <c r="H26" s="73"/>
    </row>
    <row r="27" spans="2:8" s="31" customFormat="1" x14ac:dyDescent="0.25">
      <c r="B27" s="33">
        <f t="shared" si="0"/>
        <v>42450</v>
      </c>
      <c r="C27" s="4"/>
      <c r="D27" s="4"/>
      <c r="E27" s="75"/>
      <c r="F27" s="4"/>
      <c r="G27" s="82"/>
      <c r="H27" s="73"/>
    </row>
    <row r="28" spans="2:8" s="31" customFormat="1" x14ac:dyDescent="0.25">
      <c r="B28" s="33">
        <f t="shared" si="0"/>
        <v>42451</v>
      </c>
      <c r="C28" s="4"/>
      <c r="D28" s="4"/>
      <c r="E28" s="75"/>
      <c r="F28" s="4"/>
      <c r="G28" s="82"/>
      <c r="H28" s="73"/>
    </row>
    <row r="29" spans="2:8" s="31" customFormat="1" x14ac:dyDescent="0.25">
      <c r="B29" s="33">
        <f t="shared" si="0"/>
        <v>42452</v>
      </c>
      <c r="C29" s="4"/>
      <c r="D29" s="4"/>
      <c r="E29" s="75"/>
      <c r="F29" s="4"/>
      <c r="G29" s="82"/>
      <c r="H29" s="73"/>
    </row>
    <row r="30" spans="2:8" s="31" customFormat="1" x14ac:dyDescent="0.25">
      <c r="B30" s="33">
        <f t="shared" si="0"/>
        <v>42453</v>
      </c>
      <c r="C30" s="4"/>
      <c r="D30" s="4"/>
      <c r="E30" s="75"/>
      <c r="F30" s="4"/>
      <c r="G30" s="82"/>
      <c r="H30" s="73"/>
    </row>
    <row r="31" spans="2:8" s="31" customFormat="1" x14ac:dyDescent="0.25">
      <c r="B31" s="33">
        <f t="shared" si="0"/>
        <v>42454</v>
      </c>
      <c r="C31" s="4"/>
      <c r="D31" s="4"/>
      <c r="E31" s="75"/>
      <c r="F31" s="4"/>
      <c r="G31" s="82"/>
      <c r="H31" s="73"/>
    </row>
    <row r="32" spans="2:8" s="31" customFormat="1" x14ac:dyDescent="0.25">
      <c r="B32" s="32">
        <f t="shared" si="0"/>
        <v>42455</v>
      </c>
      <c r="C32" s="5"/>
      <c r="D32" s="5"/>
      <c r="E32" s="77"/>
      <c r="F32" s="5"/>
      <c r="G32" s="81"/>
      <c r="H32" s="73"/>
    </row>
    <row r="33" spans="2:8" s="31" customFormat="1" x14ac:dyDescent="0.25">
      <c r="B33" s="32">
        <f t="shared" si="0"/>
        <v>42456</v>
      </c>
      <c r="C33" s="5" t="s">
        <v>61</v>
      </c>
      <c r="D33" s="5"/>
      <c r="E33" s="77"/>
      <c r="F33" s="5"/>
      <c r="G33" s="81"/>
      <c r="H33" s="73"/>
    </row>
    <row r="34" spans="2:8" s="31" customFormat="1" x14ac:dyDescent="0.25">
      <c r="B34" s="32">
        <f t="shared" si="0"/>
        <v>42457</v>
      </c>
      <c r="C34" s="5" t="s">
        <v>13</v>
      </c>
      <c r="D34" s="5"/>
      <c r="E34" s="77"/>
      <c r="F34" s="5"/>
      <c r="G34" s="81"/>
      <c r="H34" s="73"/>
    </row>
    <row r="35" spans="2:8" s="31" customFormat="1" x14ac:dyDescent="0.25">
      <c r="B35" s="33">
        <f t="shared" si="0"/>
        <v>42458</v>
      </c>
      <c r="C35" s="4"/>
      <c r="D35" s="4"/>
      <c r="E35" s="75"/>
      <c r="F35" s="4"/>
      <c r="G35" s="82"/>
      <c r="H35" s="73"/>
    </row>
    <row r="36" spans="2:8" s="31" customFormat="1" x14ac:dyDescent="0.25">
      <c r="B36" s="33">
        <f t="shared" si="0"/>
        <v>42459</v>
      </c>
      <c r="C36" s="61"/>
      <c r="D36" s="4"/>
      <c r="E36" s="75"/>
      <c r="F36" s="4"/>
      <c r="G36" s="82"/>
      <c r="H36" s="73"/>
    </row>
    <row r="37" spans="2:8" s="31" customFormat="1" ht="13.8" thickBot="1" x14ac:dyDescent="0.3">
      <c r="B37" s="35">
        <f t="shared" si="0"/>
        <v>42460</v>
      </c>
      <c r="C37" s="64"/>
      <c r="D37" s="65"/>
      <c r="E37" s="80"/>
      <c r="F37" s="64"/>
      <c r="G37" s="89"/>
      <c r="H37" s="73"/>
    </row>
    <row r="38" spans="2:8" s="31" customFormat="1" x14ac:dyDescent="0.25">
      <c r="B38" s="35"/>
      <c r="C38" s="36"/>
      <c r="D38" s="37"/>
      <c r="E38" s="38">
        <f>SUM(E7:E37)*24</f>
        <v>0</v>
      </c>
      <c r="F38" s="39" t="s">
        <v>46</v>
      </c>
      <c r="G38" s="40"/>
    </row>
    <row r="39" spans="2:8" s="31" customFormat="1" x14ac:dyDescent="0.25">
      <c r="B39" s="41"/>
      <c r="C39" s="42" t="s">
        <v>57</v>
      </c>
      <c r="D39" s="43"/>
      <c r="E39" s="44">
        <f>E2*22</f>
        <v>0</v>
      </c>
      <c r="F39" s="45" t="s">
        <v>47</v>
      </c>
      <c r="G39" s="46"/>
    </row>
    <row r="40" spans="2:8" s="31" customFormat="1" x14ac:dyDescent="0.25">
      <c r="B40" s="41"/>
      <c r="C40" s="62"/>
      <c r="D40" s="47"/>
      <c r="E40" s="44">
        <f>IF(E38&gt;(22*E2),(E38-(22*E2)),0)</f>
        <v>0</v>
      </c>
      <c r="F40" s="45" t="s">
        <v>56</v>
      </c>
      <c r="G40" s="48"/>
    </row>
    <row r="41" spans="2:8" s="31" customFormat="1" x14ac:dyDescent="0.25">
      <c r="B41" s="41"/>
      <c r="C41" s="62"/>
      <c r="D41" s="43"/>
      <c r="E41" s="9"/>
      <c r="F41" s="45" t="s">
        <v>51</v>
      </c>
      <c r="G41" s="48"/>
    </row>
    <row r="42" spans="2:8" s="31" customFormat="1" x14ac:dyDescent="0.25">
      <c r="B42" s="41"/>
      <c r="C42" s="62"/>
      <c r="D42" s="43"/>
      <c r="E42" s="49" t="str">
        <f>IF(E38&gt;(22*E2),(E38*E41), "nvt")</f>
        <v>nvt</v>
      </c>
      <c r="F42" s="50" t="s">
        <v>53</v>
      </c>
      <c r="G42" s="48"/>
    </row>
    <row r="43" spans="2:8" s="31" customFormat="1" ht="13.8" thickBot="1" x14ac:dyDescent="0.3">
      <c r="B43" s="41"/>
      <c r="C43" s="62"/>
      <c r="D43" s="43"/>
      <c r="E43" s="51">
        <f>IF(E38&gt;(22*E2),(E39*E41), (E38*E41))</f>
        <v>0</v>
      </c>
      <c r="F43" s="52" t="s">
        <v>52</v>
      </c>
      <c r="G43" s="53"/>
    </row>
    <row r="44" spans="2:8" s="31" customFormat="1" x14ac:dyDescent="0.25">
      <c r="B44" s="41"/>
      <c r="C44" s="62"/>
      <c r="D44" s="43"/>
      <c r="E44" s="54">
        <f>(FLOOR(SUM(G7:G37),1))</f>
        <v>0</v>
      </c>
      <c r="F44" s="55" t="s">
        <v>49</v>
      </c>
      <c r="G44" s="56"/>
    </row>
    <row r="45" spans="2:8" s="31" customFormat="1" x14ac:dyDescent="0.25">
      <c r="B45" s="41"/>
      <c r="C45" s="62"/>
      <c r="D45" s="43"/>
      <c r="E45" s="10"/>
      <c r="F45" s="45" t="s">
        <v>50</v>
      </c>
      <c r="G45" s="48"/>
    </row>
    <row r="46" spans="2:8" s="31" customFormat="1" ht="14.4" customHeight="1" thickBot="1" x14ac:dyDescent="0.3">
      <c r="B46" s="57"/>
      <c r="C46" s="63"/>
      <c r="D46" s="58"/>
      <c r="E46" s="59">
        <f>E44*E45</f>
        <v>0</v>
      </c>
      <c r="F46" s="52" t="s">
        <v>54</v>
      </c>
      <c r="G46" s="53"/>
    </row>
    <row r="48" spans="2:8" x14ac:dyDescent="0.25">
      <c r="B48" s="23" t="s">
        <v>0</v>
      </c>
      <c r="E48" s="23" t="s">
        <v>12</v>
      </c>
      <c r="G48" s="24"/>
    </row>
  </sheetData>
  <sheetProtection algorithmName="SHA-512" hashValue="X3DTliVS4bpp0IFD5J2prQbEDeGgcIwS8XZtw7vvoWxUAWdiEXCubzzNW+fk8Jzv+odl1koTXK17+1ULi4q/Aw==" saltValue="qZFNCQA0H8+da5fkuS735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C16" workbookViewId="0">
      <selection activeCell="G26" sqref="G26:G28"/>
    </sheetView>
  </sheetViews>
  <sheetFormatPr defaultRowHeight="13.2" x14ac:dyDescent="0.25"/>
  <cols>
    <col min="1" max="1" width="7.88671875" style="21" customWidth="1"/>
    <col min="2" max="2" width="15.33203125" style="24" customWidth="1"/>
    <col min="3" max="3" width="70.77734375" style="21" customWidth="1"/>
    <col min="4" max="4" width="15.33203125" style="21" customWidth="1"/>
    <col min="5" max="5" width="12.33203125" style="21" customWidth="1"/>
    <col min="6" max="6" width="46.88671875" style="21" customWidth="1"/>
    <col min="7" max="7" width="11.6640625" style="21" customWidth="1"/>
    <col min="8" max="8" width="11" style="21" customWidth="1"/>
    <col min="9" max="16384" width="8.88671875" style="21"/>
  </cols>
  <sheetData>
    <row r="1" spans="1:8" x14ac:dyDescent="0.25">
      <c r="A1" s="23" t="s">
        <v>1</v>
      </c>
      <c r="C1" s="8"/>
      <c r="D1" s="19" t="s">
        <v>29</v>
      </c>
      <c r="E1" s="60"/>
      <c r="F1" s="22" t="s">
        <v>28</v>
      </c>
    </row>
    <row r="2" spans="1:8" x14ac:dyDescent="0.25">
      <c r="A2" s="19" t="s">
        <v>3</v>
      </c>
      <c r="C2" s="8"/>
      <c r="D2" s="20"/>
      <c r="E2" s="25">
        <f>E1/5</f>
        <v>0</v>
      </c>
      <c r="F2" s="19" t="s">
        <v>11</v>
      </c>
    </row>
    <row r="3" spans="1:8" x14ac:dyDescent="0.25">
      <c r="A3" s="23" t="s">
        <v>2</v>
      </c>
      <c r="C3" s="8"/>
      <c r="D3" s="20"/>
      <c r="F3" s="20"/>
      <c r="G3" s="22"/>
    </row>
    <row r="4" spans="1:8" x14ac:dyDescent="0.25">
      <c r="A4" s="22" t="s">
        <v>34</v>
      </c>
      <c r="C4" s="8"/>
      <c r="D4" s="20"/>
      <c r="F4" s="20"/>
      <c r="G4" s="22"/>
    </row>
    <row r="5" spans="1:8" x14ac:dyDescent="0.25">
      <c r="A5" s="22"/>
      <c r="B5" s="21"/>
    </row>
    <row r="6" spans="1:8" ht="35.25" customHeight="1" x14ac:dyDescent="0.25">
      <c r="B6" s="26"/>
      <c r="C6" s="27" t="s">
        <v>55</v>
      </c>
      <c r="D6" s="28" t="s">
        <v>44</v>
      </c>
      <c r="E6" s="29" t="s">
        <v>77</v>
      </c>
      <c r="F6" s="30" t="s">
        <v>43</v>
      </c>
      <c r="G6" s="29" t="s">
        <v>45</v>
      </c>
    </row>
    <row r="7" spans="1:8" s="31" customFormat="1" ht="12.75" customHeight="1" x14ac:dyDescent="0.25">
      <c r="B7" s="33">
        <v>42461</v>
      </c>
      <c r="C7" s="4"/>
      <c r="D7" s="4"/>
      <c r="E7" s="75"/>
      <c r="F7" s="4"/>
      <c r="G7" s="82"/>
      <c r="H7" s="73"/>
    </row>
    <row r="8" spans="1:8" s="31" customFormat="1" x14ac:dyDescent="0.25">
      <c r="B8" s="32">
        <f>B7+1</f>
        <v>42462</v>
      </c>
      <c r="C8" s="5"/>
      <c r="D8" s="5"/>
      <c r="E8" s="77"/>
      <c r="F8" s="5"/>
      <c r="G8" s="81"/>
      <c r="H8" s="73"/>
    </row>
    <row r="9" spans="1:8" s="31" customFormat="1" x14ac:dyDescent="0.25">
      <c r="B9" s="32">
        <f t="shared" ref="B9:B36" si="0">B8+1</f>
        <v>42463</v>
      </c>
      <c r="C9" s="5"/>
      <c r="D9" s="5"/>
      <c r="E9" s="77"/>
      <c r="F9" s="5"/>
      <c r="G9" s="81"/>
      <c r="H9" s="73"/>
    </row>
    <row r="10" spans="1:8" s="31" customFormat="1" x14ac:dyDescent="0.25">
      <c r="B10" s="33">
        <f t="shared" si="0"/>
        <v>42464</v>
      </c>
      <c r="C10" s="4"/>
      <c r="D10" s="4"/>
      <c r="E10" s="75"/>
      <c r="F10" s="4"/>
      <c r="G10" s="82"/>
      <c r="H10" s="73"/>
    </row>
    <row r="11" spans="1:8" s="31" customFormat="1" x14ac:dyDescent="0.25">
      <c r="B11" s="33">
        <f t="shared" si="0"/>
        <v>42465</v>
      </c>
      <c r="C11" s="4"/>
      <c r="D11" s="4"/>
      <c r="E11" s="75"/>
      <c r="F11" s="4"/>
      <c r="G11" s="82"/>
      <c r="H11" s="73"/>
    </row>
    <row r="12" spans="1:8" s="31" customFormat="1" x14ac:dyDescent="0.25">
      <c r="B12" s="33">
        <f t="shared" si="0"/>
        <v>42466</v>
      </c>
      <c r="C12" s="4"/>
      <c r="D12" s="4"/>
      <c r="E12" s="75"/>
      <c r="F12" s="4"/>
      <c r="G12" s="82"/>
      <c r="H12" s="73"/>
    </row>
    <row r="13" spans="1:8" s="31" customFormat="1" x14ac:dyDescent="0.25">
      <c r="B13" s="33">
        <f t="shared" si="0"/>
        <v>42467</v>
      </c>
      <c r="C13" s="4"/>
      <c r="D13" s="4"/>
      <c r="E13" s="75"/>
      <c r="F13" s="4"/>
      <c r="G13" s="82"/>
      <c r="H13" s="73"/>
    </row>
    <row r="14" spans="1:8" s="31" customFormat="1" x14ac:dyDescent="0.25">
      <c r="B14" s="33">
        <f t="shared" si="0"/>
        <v>42468</v>
      </c>
      <c r="C14" s="4"/>
      <c r="D14" s="4"/>
      <c r="E14" s="75"/>
      <c r="F14" s="4"/>
      <c r="G14" s="82"/>
      <c r="H14" s="73"/>
    </row>
    <row r="15" spans="1:8" s="31" customFormat="1" x14ac:dyDescent="0.25">
      <c r="B15" s="32">
        <f t="shared" si="0"/>
        <v>42469</v>
      </c>
      <c r="C15" s="5"/>
      <c r="D15" s="5"/>
      <c r="E15" s="77"/>
      <c r="F15" s="5"/>
      <c r="G15" s="81"/>
      <c r="H15" s="73"/>
    </row>
    <row r="16" spans="1:8" s="31" customFormat="1" x14ac:dyDescent="0.25">
      <c r="B16" s="32">
        <f t="shared" si="0"/>
        <v>42470</v>
      </c>
      <c r="C16" s="5"/>
      <c r="D16" s="5"/>
      <c r="E16" s="77"/>
      <c r="F16" s="5"/>
      <c r="G16" s="81"/>
      <c r="H16" s="73"/>
    </row>
    <row r="17" spans="2:8" s="31" customFormat="1" x14ac:dyDescent="0.25">
      <c r="B17" s="33">
        <f t="shared" si="0"/>
        <v>42471</v>
      </c>
      <c r="C17" s="4"/>
      <c r="D17" s="4"/>
      <c r="E17" s="75"/>
      <c r="F17" s="4"/>
      <c r="G17" s="82"/>
      <c r="H17" s="73"/>
    </row>
    <row r="18" spans="2:8" s="31" customFormat="1" x14ac:dyDescent="0.25">
      <c r="B18" s="33">
        <f t="shared" si="0"/>
        <v>42472</v>
      </c>
      <c r="C18" s="4"/>
      <c r="D18" s="4"/>
      <c r="E18" s="75"/>
      <c r="F18" s="4"/>
      <c r="G18" s="82"/>
      <c r="H18" s="73"/>
    </row>
    <row r="19" spans="2:8" s="31" customFormat="1" x14ac:dyDescent="0.25">
      <c r="B19" s="33">
        <f t="shared" si="0"/>
        <v>42473</v>
      </c>
      <c r="C19" s="4"/>
      <c r="D19" s="4"/>
      <c r="E19" s="75"/>
      <c r="F19" s="4"/>
      <c r="G19" s="82"/>
      <c r="H19" s="73"/>
    </row>
    <row r="20" spans="2:8" s="31" customFormat="1" x14ac:dyDescent="0.25">
      <c r="B20" s="33">
        <f t="shared" si="0"/>
        <v>42474</v>
      </c>
      <c r="C20" s="4"/>
      <c r="D20" s="4"/>
      <c r="E20" s="75"/>
      <c r="F20" s="4"/>
      <c r="G20" s="82"/>
      <c r="H20" s="73"/>
    </row>
    <row r="21" spans="2:8" s="31" customFormat="1" x14ac:dyDescent="0.25">
      <c r="B21" s="33">
        <f t="shared" si="0"/>
        <v>42475</v>
      </c>
      <c r="C21" s="4"/>
      <c r="D21" s="4"/>
      <c r="E21" s="75"/>
      <c r="F21" s="4"/>
      <c r="G21" s="82"/>
      <c r="H21" s="73"/>
    </row>
    <row r="22" spans="2:8" s="31" customFormat="1" x14ac:dyDescent="0.25">
      <c r="B22" s="32">
        <f t="shared" si="0"/>
        <v>42476</v>
      </c>
      <c r="C22" s="5"/>
      <c r="D22" s="5"/>
      <c r="E22" s="77"/>
      <c r="F22" s="5"/>
      <c r="G22" s="81"/>
      <c r="H22" s="73"/>
    </row>
    <row r="23" spans="2:8" s="31" customFormat="1" x14ac:dyDescent="0.25">
      <c r="B23" s="32">
        <f t="shared" si="0"/>
        <v>42477</v>
      </c>
      <c r="C23" s="5"/>
      <c r="D23" s="5"/>
      <c r="E23" s="77"/>
      <c r="F23" s="5"/>
      <c r="G23" s="81"/>
      <c r="H23" s="73"/>
    </row>
    <row r="24" spans="2:8" s="31" customFormat="1" x14ac:dyDescent="0.25">
      <c r="B24" s="33">
        <f t="shared" si="0"/>
        <v>42478</v>
      </c>
      <c r="C24" s="4"/>
      <c r="D24" s="4"/>
      <c r="E24" s="75"/>
      <c r="F24" s="4"/>
      <c r="G24" s="82"/>
      <c r="H24" s="73"/>
    </row>
    <row r="25" spans="2:8" s="31" customFormat="1" x14ac:dyDescent="0.25">
      <c r="B25" s="33">
        <f t="shared" si="0"/>
        <v>42479</v>
      </c>
      <c r="C25" s="4"/>
      <c r="D25" s="4"/>
      <c r="E25" s="75"/>
      <c r="F25" s="4"/>
      <c r="G25" s="82"/>
      <c r="H25" s="73"/>
    </row>
    <row r="26" spans="2:8" s="31" customFormat="1" x14ac:dyDescent="0.25">
      <c r="B26" s="33">
        <f t="shared" si="0"/>
        <v>42480</v>
      </c>
      <c r="C26" s="4"/>
      <c r="D26" s="4"/>
      <c r="E26" s="75"/>
      <c r="F26" s="4"/>
      <c r="G26" s="82"/>
      <c r="H26" s="73"/>
    </row>
    <row r="27" spans="2:8" s="31" customFormat="1" x14ac:dyDescent="0.25">
      <c r="B27" s="33">
        <f t="shared" si="0"/>
        <v>42481</v>
      </c>
      <c r="C27" s="4"/>
      <c r="D27" s="4"/>
      <c r="E27" s="75"/>
      <c r="F27" s="4"/>
      <c r="G27" s="82"/>
      <c r="H27" s="73"/>
    </row>
    <row r="28" spans="2:8" s="31" customFormat="1" x14ac:dyDescent="0.25">
      <c r="B28" s="33">
        <f t="shared" si="0"/>
        <v>42482</v>
      </c>
      <c r="C28" s="4"/>
      <c r="D28" s="4"/>
      <c r="E28" s="75"/>
      <c r="F28" s="4"/>
      <c r="G28" s="82"/>
      <c r="H28" s="73"/>
    </row>
    <row r="29" spans="2:8" s="31" customFormat="1" x14ac:dyDescent="0.25">
      <c r="B29" s="32">
        <f t="shared" si="0"/>
        <v>42483</v>
      </c>
      <c r="C29" s="5"/>
      <c r="D29" s="5"/>
      <c r="E29" s="77"/>
      <c r="F29" s="5"/>
      <c r="G29" s="81"/>
      <c r="H29" s="73"/>
    </row>
    <row r="30" spans="2:8" s="31" customFormat="1" x14ac:dyDescent="0.25">
      <c r="B30" s="32">
        <f t="shared" si="0"/>
        <v>42484</v>
      </c>
      <c r="C30" s="5"/>
      <c r="D30" s="5"/>
      <c r="E30" s="77"/>
      <c r="F30" s="5"/>
      <c r="G30" s="81"/>
      <c r="H30" s="73"/>
    </row>
    <row r="31" spans="2:8" s="31" customFormat="1" x14ac:dyDescent="0.25">
      <c r="B31" s="33">
        <f t="shared" si="0"/>
        <v>42485</v>
      </c>
      <c r="C31" s="4"/>
      <c r="D31" s="4"/>
      <c r="E31" s="75"/>
      <c r="F31" s="4"/>
      <c r="G31" s="82"/>
      <c r="H31" s="73"/>
    </row>
    <row r="32" spans="2:8" s="31" customFormat="1" x14ac:dyDescent="0.25">
      <c r="B32" s="33">
        <f t="shared" si="0"/>
        <v>42486</v>
      </c>
      <c r="C32" s="4"/>
      <c r="D32" s="4"/>
      <c r="E32" s="75"/>
      <c r="F32" s="4"/>
      <c r="G32" s="82"/>
      <c r="H32" s="73"/>
    </row>
    <row r="33" spans="2:8" s="31" customFormat="1" x14ac:dyDescent="0.25">
      <c r="B33" s="33">
        <f t="shared" si="0"/>
        <v>42487</v>
      </c>
      <c r="C33" s="4"/>
      <c r="D33" s="4"/>
      <c r="E33" s="75"/>
      <c r="F33" s="4"/>
      <c r="G33" s="82"/>
      <c r="H33" s="73"/>
    </row>
    <row r="34" spans="2:8" s="31" customFormat="1" x14ac:dyDescent="0.25">
      <c r="B34" s="33">
        <f t="shared" si="0"/>
        <v>42488</v>
      </c>
      <c r="C34" s="4"/>
      <c r="D34" s="4"/>
      <c r="E34" s="75"/>
      <c r="F34" s="4"/>
      <c r="G34" s="82"/>
      <c r="H34" s="73"/>
    </row>
    <row r="35" spans="2:8" s="31" customFormat="1" x14ac:dyDescent="0.25">
      <c r="B35" s="33">
        <f t="shared" si="0"/>
        <v>42489</v>
      </c>
      <c r="C35" s="4"/>
      <c r="D35" s="4"/>
      <c r="E35" s="75"/>
      <c r="F35" s="4"/>
      <c r="G35" s="82"/>
      <c r="H35" s="73"/>
    </row>
    <row r="36" spans="2:8" s="31" customFormat="1" ht="13.8" thickBot="1" x14ac:dyDescent="0.3">
      <c r="B36" s="32">
        <f t="shared" si="0"/>
        <v>42490</v>
      </c>
      <c r="C36" s="66"/>
      <c r="D36" s="5"/>
      <c r="E36" s="77"/>
      <c r="F36" s="5"/>
      <c r="G36" s="81"/>
      <c r="H36" s="73"/>
    </row>
    <row r="37" spans="2:8" s="31" customFormat="1" x14ac:dyDescent="0.25">
      <c r="B37" s="35"/>
      <c r="C37" s="36"/>
      <c r="D37" s="37"/>
      <c r="E37" s="38">
        <f>SUM(E7:E36)*24</f>
        <v>0</v>
      </c>
      <c r="F37" s="39" t="s">
        <v>46</v>
      </c>
      <c r="G37" s="40"/>
    </row>
    <row r="38" spans="2:8" s="31" customFormat="1" x14ac:dyDescent="0.25">
      <c r="B38" s="41"/>
      <c r="C38" s="42" t="s">
        <v>57</v>
      </c>
      <c r="D38" s="43"/>
      <c r="E38" s="44">
        <f>E2*21</f>
        <v>0</v>
      </c>
      <c r="F38" s="45" t="s">
        <v>47</v>
      </c>
      <c r="G38" s="46"/>
    </row>
    <row r="39" spans="2:8" s="31" customFormat="1" x14ac:dyDescent="0.25">
      <c r="B39" s="41"/>
      <c r="C39" s="62"/>
      <c r="D39" s="47"/>
      <c r="E39" s="44">
        <f>IF(E37&gt;(21*E2),(E37-(21*E2)),0)</f>
        <v>0</v>
      </c>
      <c r="F39" s="45" t="s">
        <v>56</v>
      </c>
      <c r="G39" s="48"/>
    </row>
    <row r="40" spans="2:8" s="31" customFormat="1" x14ac:dyDescent="0.25">
      <c r="B40" s="41"/>
      <c r="C40" s="62"/>
      <c r="D40" s="43"/>
      <c r="E40" s="9"/>
      <c r="F40" s="45" t="s">
        <v>51</v>
      </c>
      <c r="G40" s="48"/>
    </row>
    <row r="41" spans="2:8" s="31" customFormat="1" x14ac:dyDescent="0.25">
      <c r="B41" s="41"/>
      <c r="C41" s="62"/>
      <c r="D41" s="43"/>
      <c r="E41" s="49" t="str">
        <f>IF(E37&gt;(21*E2),(E37*E40), "nvt")</f>
        <v>nvt</v>
      </c>
      <c r="F41" s="50" t="s">
        <v>53</v>
      </c>
      <c r="G41" s="48"/>
    </row>
    <row r="42" spans="2:8" s="31" customFormat="1" ht="13.8" thickBot="1" x14ac:dyDescent="0.3">
      <c r="B42" s="41"/>
      <c r="C42" s="62"/>
      <c r="D42" s="43"/>
      <c r="E42" s="51">
        <f>IF(E37&gt;(21*E2),(E38*E40), (E37*E40))</f>
        <v>0</v>
      </c>
      <c r="F42" s="52" t="s">
        <v>52</v>
      </c>
      <c r="G42" s="53"/>
    </row>
    <row r="43" spans="2:8" s="31" customFormat="1" x14ac:dyDescent="0.25">
      <c r="B43" s="41"/>
      <c r="C43" s="62"/>
      <c r="D43" s="43"/>
      <c r="E43" s="54">
        <f>(FLOOR(SUM(G7:G36),1))</f>
        <v>0</v>
      </c>
      <c r="F43" s="55" t="s">
        <v>49</v>
      </c>
      <c r="G43" s="56"/>
    </row>
    <row r="44" spans="2:8" s="31" customFormat="1" x14ac:dyDescent="0.25">
      <c r="B44" s="41"/>
      <c r="C44" s="62"/>
      <c r="D44" s="43"/>
      <c r="E44" s="10"/>
      <c r="F44" s="45" t="s">
        <v>50</v>
      </c>
      <c r="G44" s="48"/>
    </row>
    <row r="45" spans="2:8" s="31" customFormat="1" ht="14.4" customHeight="1" thickBot="1" x14ac:dyDescent="0.3">
      <c r="B45" s="57"/>
      <c r="C45" s="63"/>
      <c r="D45" s="58"/>
      <c r="E45" s="59">
        <f>E43*E44</f>
        <v>0</v>
      </c>
      <c r="F45" s="52" t="s">
        <v>54</v>
      </c>
      <c r="G45" s="53"/>
    </row>
    <row r="47" spans="2:8" x14ac:dyDescent="0.25">
      <c r="B47" s="23" t="s">
        <v>0</v>
      </c>
      <c r="E47" s="23" t="s">
        <v>12</v>
      </c>
      <c r="G47" s="24"/>
    </row>
  </sheetData>
  <sheetProtection algorithmName="SHA-512" hashValue="ZPf/WCW04BnecfYWxO7Bzxr4FJ6GhAuHnrriUCjF194MHyyg6FiIab7FvQRrXzLm76+E1GHOwNotNILsmMKbqA==" saltValue="K5+yBd4GDIWtz1iWAWuNB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B22" workbookViewId="0">
      <selection activeCell="G31" sqref="G31:G32"/>
    </sheetView>
  </sheetViews>
  <sheetFormatPr defaultRowHeight="13.2" x14ac:dyDescent="0.25"/>
  <cols>
    <col min="1" max="1" width="7.88671875" style="21" customWidth="1"/>
    <col min="2" max="2" width="15.33203125" style="24" customWidth="1"/>
    <col min="3" max="3" width="70.77734375" style="21" customWidth="1"/>
    <col min="4" max="4" width="15.33203125" style="21" customWidth="1"/>
    <col min="5" max="5" width="12.33203125" style="21" customWidth="1"/>
    <col min="6" max="6" width="46.88671875" style="21" customWidth="1"/>
    <col min="7" max="7" width="11.6640625" style="21" customWidth="1"/>
    <col min="8" max="8" width="7.5546875" style="21" customWidth="1"/>
    <col min="9" max="16384" width="8.88671875" style="21"/>
  </cols>
  <sheetData>
    <row r="1" spans="1:8" x14ac:dyDescent="0.25">
      <c r="A1" s="23" t="s">
        <v>1</v>
      </c>
      <c r="C1" s="8"/>
      <c r="D1" s="19" t="s">
        <v>29</v>
      </c>
      <c r="E1" s="60"/>
      <c r="F1" s="22" t="s">
        <v>28</v>
      </c>
    </row>
    <row r="2" spans="1:8" x14ac:dyDescent="0.25">
      <c r="A2" s="19" t="s">
        <v>3</v>
      </c>
      <c r="C2" s="8"/>
      <c r="D2" s="20"/>
      <c r="E2" s="25">
        <f>E1/5</f>
        <v>0</v>
      </c>
      <c r="F2" s="19" t="s">
        <v>11</v>
      </c>
    </row>
    <row r="3" spans="1:8" x14ac:dyDescent="0.25">
      <c r="A3" s="23" t="s">
        <v>2</v>
      </c>
      <c r="C3" s="8"/>
      <c r="D3" s="20"/>
      <c r="F3" s="20"/>
      <c r="G3" s="22"/>
    </row>
    <row r="4" spans="1:8" x14ac:dyDescent="0.25">
      <c r="A4" s="22" t="s">
        <v>34</v>
      </c>
      <c r="C4" s="8"/>
      <c r="D4" s="20"/>
      <c r="F4" s="20"/>
      <c r="G4" s="22"/>
    </row>
    <row r="5" spans="1:8" x14ac:dyDescent="0.25">
      <c r="A5" s="22"/>
      <c r="B5" s="21"/>
    </row>
    <row r="6" spans="1:8" ht="35.25" customHeight="1" x14ac:dyDescent="0.25">
      <c r="B6" s="26"/>
      <c r="C6" s="27" t="s">
        <v>55</v>
      </c>
      <c r="D6" s="28" t="s">
        <v>44</v>
      </c>
      <c r="E6" s="29" t="s">
        <v>77</v>
      </c>
      <c r="F6" s="30" t="s">
        <v>43</v>
      </c>
      <c r="G6" s="29" t="s">
        <v>45</v>
      </c>
    </row>
    <row r="7" spans="1:8" s="31" customFormat="1" ht="12.75" customHeight="1" x14ac:dyDescent="0.25">
      <c r="B7" s="32">
        <v>42491</v>
      </c>
      <c r="C7" s="5" t="s">
        <v>14</v>
      </c>
      <c r="D7" s="5"/>
      <c r="E7" s="77"/>
      <c r="F7" s="5"/>
      <c r="G7" s="81"/>
      <c r="H7" s="73"/>
    </row>
    <row r="8" spans="1:8" s="31" customFormat="1" x14ac:dyDescent="0.25">
      <c r="B8" s="33">
        <f>B7+1</f>
        <v>42492</v>
      </c>
      <c r="C8" s="4"/>
      <c r="D8" s="4"/>
      <c r="E8" s="75"/>
      <c r="F8" s="4"/>
      <c r="G8" s="82"/>
      <c r="H8" s="73"/>
    </row>
    <row r="9" spans="1:8" s="31" customFormat="1" x14ac:dyDescent="0.25">
      <c r="B9" s="33">
        <f t="shared" ref="B9:B37" si="0">B8+1</f>
        <v>42493</v>
      </c>
      <c r="C9" s="4"/>
      <c r="D9" s="4"/>
      <c r="E9" s="75"/>
      <c r="F9" s="4"/>
      <c r="G9" s="82"/>
      <c r="H9" s="73"/>
    </row>
    <row r="10" spans="1:8" s="31" customFormat="1" x14ac:dyDescent="0.25">
      <c r="B10" s="33">
        <f t="shared" si="0"/>
        <v>42494</v>
      </c>
      <c r="C10" s="4"/>
      <c r="D10" s="4"/>
      <c r="E10" s="75"/>
      <c r="F10" s="4"/>
      <c r="G10" s="82"/>
      <c r="H10" s="73"/>
    </row>
    <row r="11" spans="1:8" s="31" customFormat="1" x14ac:dyDescent="0.25">
      <c r="B11" s="32">
        <f t="shared" si="0"/>
        <v>42495</v>
      </c>
      <c r="C11" s="5" t="s">
        <v>62</v>
      </c>
      <c r="D11" s="5"/>
      <c r="E11" s="77"/>
      <c r="F11" s="5"/>
      <c r="G11" s="81"/>
      <c r="H11" s="73"/>
    </row>
    <row r="12" spans="1:8" s="31" customFormat="1" x14ac:dyDescent="0.25">
      <c r="B12" s="33">
        <f t="shared" si="0"/>
        <v>42496</v>
      </c>
      <c r="C12" s="4"/>
      <c r="D12" s="4"/>
      <c r="E12" s="75"/>
      <c r="F12" s="4"/>
      <c r="G12" s="82"/>
      <c r="H12" s="73"/>
    </row>
    <row r="13" spans="1:8" s="31" customFormat="1" x14ac:dyDescent="0.25">
      <c r="B13" s="32">
        <f t="shared" si="0"/>
        <v>42497</v>
      </c>
      <c r="C13" s="5"/>
      <c r="D13" s="5"/>
      <c r="E13" s="77"/>
      <c r="F13" s="5"/>
      <c r="G13" s="81"/>
      <c r="H13" s="73"/>
    </row>
    <row r="14" spans="1:8" s="31" customFormat="1" x14ac:dyDescent="0.25">
      <c r="B14" s="32">
        <f t="shared" si="0"/>
        <v>42498</v>
      </c>
      <c r="C14" s="5"/>
      <c r="D14" s="5"/>
      <c r="E14" s="77"/>
      <c r="F14" s="5"/>
      <c r="G14" s="81"/>
      <c r="H14" s="73"/>
    </row>
    <row r="15" spans="1:8" s="31" customFormat="1" x14ac:dyDescent="0.25">
      <c r="B15" s="33">
        <f t="shared" si="0"/>
        <v>42499</v>
      </c>
      <c r="C15" s="4"/>
      <c r="D15" s="4"/>
      <c r="E15" s="75"/>
      <c r="F15" s="4"/>
      <c r="G15" s="82"/>
      <c r="H15" s="73"/>
    </row>
    <row r="16" spans="1:8" s="31" customFormat="1" x14ac:dyDescent="0.25">
      <c r="B16" s="33">
        <f t="shared" si="0"/>
        <v>42500</v>
      </c>
      <c r="C16" s="4"/>
      <c r="D16" s="4"/>
      <c r="E16" s="75"/>
      <c r="F16" s="4"/>
      <c r="G16" s="82"/>
      <c r="H16" s="73"/>
    </row>
    <row r="17" spans="2:8" s="31" customFormat="1" x14ac:dyDescent="0.25">
      <c r="B17" s="33">
        <f t="shared" si="0"/>
        <v>42501</v>
      </c>
      <c r="C17" s="4"/>
      <c r="D17" s="4"/>
      <c r="E17" s="75"/>
      <c r="F17" s="4"/>
      <c r="G17" s="82"/>
      <c r="H17" s="73"/>
    </row>
    <row r="18" spans="2:8" s="31" customFormat="1" x14ac:dyDescent="0.25">
      <c r="B18" s="33">
        <f t="shared" si="0"/>
        <v>42502</v>
      </c>
      <c r="C18" s="4"/>
      <c r="D18" s="4"/>
      <c r="E18" s="75"/>
      <c r="F18" s="4"/>
      <c r="G18" s="82"/>
      <c r="H18" s="73"/>
    </row>
    <row r="19" spans="2:8" s="31" customFormat="1" x14ac:dyDescent="0.25">
      <c r="B19" s="33">
        <f t="shared" si="0"/>
        <v>42503</v>
      </c>
      <c r="C19" s="4"/>
      <c r="D19" s="4"/>
      <c r="E19" s="75"/>
      <c r="F19" s="4"/>
      <c r="G19" s="82"/>
      <c r="H19" s="73"/>
    </row>
    <row r="20" spans="2:8" s="31" customFormat="1" x14ac:dyDescent="0.25">
      <c r="B20" s="32">
        <f t="shared" si="0"/>
        <v>42504</v>
      </c>
      <c r="C20" s="5"/>
      <c r="D20" s="5"/>
      <c r="E20" s="77"/>
      <c r="F20" s="5"/>
      <c r="G20" s="81"/>
      <c r="H20" s="73"/>
    </row>
    <row r="21" spans="2:8" s="31" customFormat="1" x14ac:dyDescent="0.25">
      <c r="B21" s="32">
        <f t="shared" si="0"/>
        <v>42505</v>
      </c>
      <c r="C21" s="5" t="s">
        <v>63</v>
      </c>
      <c r="D21" s="5"/>
      <c r="E21" s="77"/>
      <c r="F21" s="5"/>
      <c r="G21" s="81"/>
      <c r="H21" s="73"/>
    </row>
    <row r="22" spans="2:8" s="31" customFormat="1" x14ac:dyDescent="0.25">
      <c r="B22" s="32">
        <f t="shared" si="0"/>
        <v>42506</v>
      </c>
      <c r="C22" s="5" t="s">
        <v>15</v>
      </c>
      <c r="D22" s="5"/>
      <c r="E22" s="77"/>
      <c r="F22" s="5"/>
      <c r="G22" s="81"/>
      <c r="H22" s="73"/>
    </row>
    <row r="23" spans="2:8" s="31" customFormat="1" x14ac:dyDescent="0.25">
      <c r="B23" s="33">
        <f t="shared" si="0"/>
        <v>42507</v>
      </c>
      <c r="C23" s="4"/>
      <c r="D23" s="4"/>
      <c r="E23" s="75"/>
      <c r="F23" s="4"/>
      <c r="G23" s="82"/>
      <c r="H23" s="73"/>
    </row>
    <row r="24" spans="2:8" s="31" customFormat="1" x14ac:dyDescent="0.25">
      <c r="B24" s="33">
        <f t="shared" si="0"/>
        <v>42508</v>
      </c>
      <c r="C24" s="4"/>
      <c r="D24" s="4"/>
      <c r="E24" s="75"/>
      <c r="F24" s="4"/>
      <c r="G24" s="82"/>
      <c r="H24" s="73"/>
    </row>
    <row r="25" spans="2:8" s="31" customFormat="1" x14ac:dyDescent="0.25">
      <c r="B25" s="33">
        <f t="shared" si="0"/>
        <v>42509</v>
      </c>
      <c r="C25" s="4"/>
      <c r="D25" s="4"/>
      <c r="E25" s="75"/>
      <c r="F25" s="4"/>
      <c r="G25" s="82"/>
      <c r="H25" s="73"/>
    </row>
    <row r="26" spans="2:8" s="31" customFormat="1" x14ac:dyDescent="0.25">
      <c r="B26" s="33">
        <f t="shared" si="0"/>
        <v>42510</v>
      </c>
      <c r="C26" s="4"/>
      <c r="D26" s="4"/>
      <c r="E26" s="75"/>
      <c r="F26" s="4"/>
      <c r="G26" s="82"/>
      <c r="H26" s="73"/>
    </row>
    <row r="27" spans="2:8" s="31" customFormat="1" x14ac:dyDescent="0.25">
      <c r="B27" s="32">
        <f t="shared" si="0"/>
        <v>42511</v>
      </c>
      <c r="C27" s="5"/>
      <c r="D27" s="5"/>
      <c r="E27" s="77"/>
      <c r="F27" s="5"/>
      <c r="G27" s="81"/>
      <c r="H27" s="73"/>
    </row>
    <row r="28" spans="2:8" s="31" customFormat="1" x14ac:dyDescent="0.25">
      <c r="B28" s="32">
        <f t="shared" si="0"/>
        <v>42512</v>
      </c>
      <c r="C28" s="5"/>
      <c r="D28" s="5"/>
      <c r="E28" s="77"/>
      <c r="F28" s="5"/>
      <c r="G28" s="81"/>
      <c r="H28" s="73"/>
    </row>
    <row r="29" spans="2:8" s="31" customFormat="1" x14ac:dyDescent="0.25">
      <c r="B29" s="33">
        <f t="shared" si="0"/>
        <v>42513</v>
      </c>
      <c r="C29" s="4"/>
      <c r="D29" s="4"/>
      <c r="E29" s="75"/>
      <c r="F29" s="4"/>
      <c r="G29" s="82"/>
      <c r="H29" s="73"/>
    </row>
    <row r="30" spans="2:8" s="31" customFormat="1" x14ac:dyDescent="0.25">
      <c r="B30" s="33">
        <f t="shared" si="0"/>
        <v>42514</v>
      </c>
      <c r="C30" s="4"/>
      <c r="D30" s="4"/>
      <c r="E30" s="75"/>
      <c r="F30" s="4"/>
      <c r="G30" s="82"/>
      <c r="H30" s="73"/>
    </row>
    <row r="31" spans="2:8" s="31" customFormat="1" x14ac:dyDescent="0.25">
      <c r="B31" s="33">
        <f t="shared" si="0"/>
        <v>42515</v>
      </c>
      <c r="C31" s="4"/>
      <c r="D31" s="4"/>
      <c r="E31" s="75"/>
      <c r="F31" s="4"/>
      <c r="G31" s="82"/>
      <c r="H31" s="73"/>
    </row>
    <row r="32" spans="2:8" s="31" customFormat="1" x14ac:dyDescent="0.25">
      <c r="B32" s="33">
        <f t="shared" si="0"/>
        <v>42516</v>
      </c>
      <c r="C32" s="4"/>
      <c r="D32" s="4"/>
      <c r="E32" s="75"/>
      <c r="F32" s="4"/>
      <c r="G32" s="82"/>
      <c r="H32" s="73"/>
    </row>
    <row r="33" spans="2:8" s="31" customFormat="1" x14ac:dyDescent="0.25">
      <c r="B33" s="33">
        <f t="shared" si="0"/>
        <v>42517</v>
      </c>
      <c r="C33" s="4"/>
      <c r="D33" s="4"/>
      <c r="E33" s="75"/>
      <c r="F33" s="4"/>
      <c r="G33" s="82"/>
      <c r="H33" s="73"/>
    </row>
    <row r="34" spans="2:8" s="31" customFormat="1" x14ac:dyDescent="0.25">
      <c r="B34" s="32">
        <f t="shared" si="0"/>
        <v>42518</v>
      </c>
      <c r="C34" s="5"/>
      <c r="D34" s="5"/>
      <c r="E34" s="77"/>
      <c r="F34" s="5"/>
      <c r="G34" s="81"/>
      <c r="H34" s="73"/>
    </row>
    <row r="35" spans="2:8" s="31" customFormat="1" x14ac:dyDescent="0.25">
      <c r="B35" s="32">
        <f t="shared" si="0"/>
        <v>42519</v>
      </c>
      <c r="C35" s="5"/>
      <c r="D35" s="5"/>
      <c r="E35" s="77"/>
      <c r="F35" s="5"/>
      <c r="G35" s="81"/>
      <c r="H35" s="73"/>
    </row>
    <row r="36" spans="2:8" s="31" customFormat="1" x14ac:dyDescent="0.25">
      <c r="B36" s="33">
        <f t="shared" si="0"/>
        <v>42520</v>
      </c>
      <c r="C36" s="61"/>
      <c r="D36" s="4"/>
      <c r="E36" s="75"/>
      <c r="F36" s="4"/>
      <c r="G36" s="82"/>
      <c r="H36" s="73"/>
    </row>
    <row r="37" spans="2:8" s="31" customFormat="1" ht="13.8" thickBot="1" x14ac:dyDescent="0.3">
      <c r="B37" s="35">
        <f t="shared" si="0"/>
        <v>42521</v>
      </c>
      <c r="C37" s="64"/>
      <c r="D37" s="65"/>
      <c r="E37" s="80"/>
      <c r="F37" s="64"/>
      <c r="G37" s="89"/>
      <c r="H37" s="73"/>
    </row>
    <row r="38" spans="2:8" s="31" customFormat="1" x14ac:dyDescent="0.25">
      <c r="B38" s="35"/>
      <c r="C38" s="36"/>
      <c r="D38" s="37"/>
      <c r="E38" s="38">
        <f>SUM(E7:E37)*24</f>
        <v>0</v>
      </c>
      <c r="F38" s="39" t="s">
        <v>46</v>
      </c>
      <c r="G38" s="40"/>
    </row>
    <row r="39" spans="2:8" s="31" customFormat="1" x14ac:dyDescent="0.25">
      <c r="B39" s="41"/>
      <c r="C39" s="42" t="s">
        <v>57</v>
      </c>
      <c r="D39" s="43"/>
      <c r="E39" s="44">
        <f>E2*20</f>
        <v>0</v>
      </c>
      <c r="F39" s="45" t="s">
        <v>47</v>
      </c>
      <c r="G39" s="46"/>
    </row>
    <row r="40" spans="2:8" s="31" customFormat="1" x14ac:dyDescent="0.25">
      <c r="B40" s="41"/>
      <c r="C40" s="62"/>
      <c r="D40" s="47"/>
      <c r="E40" s="44">
        <f>IF(E38&gt;(20*E2),(E38-(20*E2)),0)</f>
        <v>0</v>
      </c>
      <c r="F40" s="45" t="s">
        <v>56</v>
      </c>
      <c r="G40" s="48"/>
    </row>
    <row r="41" spans="2:8" s="31" customFormat="1" x14ac:dyDescent="0.25">
      <c r="B41" s="41"/>
      <c r="C41" s="62"/>
      <c r="D41" s="43"/>
      <c r="E41" s="9"/>
      <c r="F41" s="45" t="s">
        <v>51</v>
      </c>
      <c r="G41" s="48"/>
    </row>
    <row r="42" spans="2:8" s="31" customFormat="1" x14ac:dyDescent="0.25">
      <c r="B42" s="41"/>
      <c r="C42" s="62"/>
      <c r="D42" s="43"/>
      <c r="E42" s="49" t="str">
        <f>IF(E38&gt;(20*E2),(E38*E41), "nvt")</f>
        <v>nvt</v>
      </c>
      <c r="F42" s="50" t="s">
        <v>53</v>
      </c>
      <c r="G42" s="48"/>
    </row>
    <row r="43" spans="2:8" s="31" customFormat="1" ht="13.8" thickBot="1" x14ac:dyDescent="0.3">
      <c r="B43" s="41"/>
      <c r="C43" s="62"/>
      <c r="D43" s="43"/>
      <c r="E43" s="51">
        <f>IF(E38&gt;(20*E2),(E39*E41), (E38*E41))</f>
        <v>0</v>
      </c>
      <c r="F43" s="52" t="s">
        <v>52</v>
      </c>
      <c r="G43" s="53"/>
    </row>
    <row r="44" spans="2:8" s="31" customFormat="1" x14ac:dyDescent="0.25">
      <c r="B44" s="41"/>
      <c r="C44" s="62"/>
      <c r="D44" s="43"/>
      <c r="E44" s="54">
        <f>(FLOOR(SUM(G7:G37),1))</f>
        <v>0</v>
      </c>
      <c r="F44" s="55" t="s">
        <v>49</v>
      </c>
      <c r="G44" s="56"/>
    </row>
    <row r="45" spans="2:8" s="31" customFormat="1" x14ac:dyDescent="0.25">
      <c r="B45" s="41"/>
      <c r="C45" s="62"/>
      <c r="D45" s="43"/>
      <c r="E45" s="10"/>
      <c r="F45" s="45" t="s">
        <v>50</v>
      </c>
      <c r="G45" s="48"/>
    </row>
    <row r="46" spans="2:8" s="31" customFormat="1" ht="14.4" customHeight="1" thickBot="1" x14ac:dyDescent="0.3">
      <c r="B46" s="57"/>
      <c r="C46" s="63"/>
      <c r="D46" s="58"/>
      <c r="E46" s="59">
        <f>E44*E45</f>
        <v>0</v>
      </c>
      <c r="F46" s="52" t="s">
        <v>54</v>
      </c>
      <c r="G46" s="53"/>
    </row>
    <row r="48" spans="2:8" x14ac:dyDescent="0.25">
      <c r="B48" s="23" t="s">
        <v>0</v>
      </c>
      <c r="E48" s="23" t="s">
        <v>12</v>
      </c>
      <c r="G48" s="24"/>
    </row>
  </sheetData>
  <sheetProtection algorithmName="SHA-512" hashValue="VDNty13e87T4oil7mPEQqR+mQZqGBDNLWx8JeXuoK3VqiiH8w+KAixHQyHjKVAH0qruXMuMSZ2OuHYqvqeUizw==" saltValue="qmCpIkA920cviTx3mRreQ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C25" workbookViewId="0">
      <selection activeCell="G29" sqref="G29:G30"/>
    </sheetView>
  </sheetViews>
  <sheetFormatPr defaultRowHeight="13.2" x14ac:dyDescent="0.25"/>
  <cols>
    <col min="1" max="1" width="7.88671875" style="21" customWidth="1"/>
    <col min="2" max="2" width="15.33203125" style="24" customWidth="1"/>
    <col min="3" max="3" width="70.77734375" style="21" customWidth="1"/>
    <col min="4" max="4" width="15.33203125" style="21" customWidth="1"/>
    <col min="5" max="5" width="12.33203125" style="21" customWidth="1"/>
    <col min="6" max="6" width="46.88671875" style="21" customWidth="1"/>
    <col min="7" max="7" width="11.6640625" style="21" customWidth="1"/>
    <col min="8" max="8" width="9.33203125" style="21" customWidth="1"/>
    <col min="9" max="16384" width="8.88671875" style="21"/>
  </cols>
  <sheetData>
    <row r="1" spans="1:8" x14ac:dyDescent="0.25">
      <c r="A1" s="23" t="s">
        <v>1</v>
      </c>
      <c r="C1" s="8"/>
      <c r="D1" s="19" t="s">
        <v>29</v>
      </c>
      <c r="E1" s="60"/>
      <c r="F1" s="22" t="s">
        <v>28</v>
      </c>
    </row>
    <row r="2" spans="1:8" x14ac:dyDescent="0.25">
      <c r="A2" s="19" t="s">
        <v>3</v>
      </c>
      <c r="C2" s="8"/>
      <c r="D2" s="20"/>
      <c r="E2" s="25">
        <f>E1/5</f>
        <v>0</v>
      </c>
      <c r="F2" s="19" t="s">
        <v>11</v>
      </c>
    </row>
    <row r="3" spans="1:8" x14ac:dyDescent="0.25">
      <c r="A3" s="23" t="s">
        <v>2</v>
      </c>
      <c r="C3" s="8"/>
      <c r="D3" s="20"/>
      <c r="F3" s="20"/>
      <c r="G3" s="22"/>
    </row>
    <row r="4" spans="1:8" x14ac:dyDescent="0.25">
      <c r="A4" s="22" t="s">
        <v>34</v>
      </c>
      <c r="C4" s="8"/>
      <c r="D4" s="20"/>
      <c r="F4" s="20"/>
      <c r="G4" s="22"/>
    </row>
    <row r="5" spans="1:8" x14ac:dyDescent="0.25">
      <c r="A5" s="22"/>
      <c r="B5" s="21"/>
    </row>
    <row r="6" spans="1:8" ht="35.25" customHeight="1" x14ac:dyDescent="0.25">
      <c r="B6" s="26"/>
      <c r="C6" s="27" t="s">
        <v>55</v>
      </c>
      <c r="D6" s="28" t="s">
        <v>44</v>
      </c>
      <c r="E6" s="29" t="s">
        <v>77</v>
      </c>
      <c r="F6" s="30" t="s">
        <v>43</v>
      </c>
      <c r="G6" s="29" t="s">
        <v>45</v>
      </c>
    </row>
    <row r="7" spans="1:8" s="31" customFormat="1" ht="12.75" customHeight="1" x14ac:dyDescent="0.25">
      <c r="B7" s="33">
        <v>42522</v>
      </c>
      <c r="C7" s="4"/>
      <c r="D7" s="4"/>
      <c r="E7" s="75"/>
      <c r="F7" s="4"/>
      <c r="G7" s="82"/>
      <c r="H7" s="73"/>
    </row>
    <row r="8" spans="1:8" s="31" customFormat="1" x14ac:dyDescent="0.25">
      <c r="B8" s="33">
        <f>B7+1</f>
        <v>42523</v>
      </c>
      <c r="C8" s="4"/>
      <c r="D8" s="4"/>
      <c r="E8" s="75"/>
      <c r="F8" s="4"/>
      <c r="G8" s="82"/>
      <c r="H8" s="73"/>
    </row>
    <row r="9" spans="1:8" s="31" customFormat="1" x14ac:dyDescent="0.25">
      <c r="B9" s="33">
        <f t="shared" ref="B9:B36" si="0">B8+1</f>
        <v>42524</v>
      </c>
      <c r="C9" s="4"/>
      <c r="D9" s="4"/>
      <c r="E9" s="75"/>
      <c r="F9" s="4"/>
      <c r="G9" s="82"/>
      <c r="H9" s="73"/>
    </row>
    <row r="10" spans="1:8" s="31" customFormat="1" x14ac:dyDescent="0.25">
      <c r="B10" s="32">
        <f t="shared" si="0"/>
        <v>42525</v>
      </c>
      <c r="C10" s="5"/>
      <c r="D10" s="5"/>
      <c r="E10" s="77"/>
      <c r="F10" s="5"/>
      <c r="G10" s="81"/>
      <c r="H10" s="73"/>
    </row>
    <row r="11" spans="1:8" s="31" customFormat="1" x14ac:dyDescent="0.25">
      <c r="B11" s="32">
        <f t="shared" si="0"/>
        <v>42526</v>
      </c>
      <c r="C11" s="5"/>
      <c r="D11" s="5"/>
      <c r="E11" s="77"/>
      <c r="F11" s="5"/>
      <c r="G11" s="81"/>
      <c r="H11" s="73"/>
    </row>
    <row r="12" spans="1:8" s="31" customFormat="1" x14ac:dyDescent="0.25">
      <c r="B12" s="33">
        <f t="shared" si="0"/>
        <v>42527</v>
      </c>
      <c r="C12" s="4"/>
      <c r="D12" s="4"/>
      <c r="E12" s="75"/>
      <c r="F12" s="4"/>
      <c r="G12" s="82"/>
      <c r="H12" s="73"/>
    </row>
    <row r="13" spans="1:8" s="31" customFormat="1" x14ac:dyDescent="0.25">
      <c r="B13" s="33">
        <f t="shared" si="0"/>
        <v>42528</v>
      </c>
      <c r="C13" s="4"/>
      <c r="D13" s="4"/>
      <c r="E13" s="75"/>
      <c r="F13" s="4"/>
      <c r="G13" s="82"/>
      <c r="H13" s="73"/>
    </row>
    <row r="14" spans="1:8" s="31" customFormat="1" x14ac:dyDescent="0.25">
      <c r="B14" s="33">
        <f t="shared" si="0"/>
        <v>42529</v>
      </c>
      <c r="C14" s="4"/>
      <c r="D14" s="4"/>
      <c r="E14" s="75"/>
      <c r="F14" s="4"/>
      <c r="G14" s="82"/>
      <c r="H14" s="73"/>
    </row>
    <row r="15" spans="1:8" s="31" customFormat="1" x14ac:dyDescent="0.25">
      <c r="B15" s="33">
        <f t="shared" si="0"/>
        <v>42530</v>
      </c>
      <c r="C15" s="4"/>
      <c r="D15" s="4"/>
      <c r="E15" s="75"/>
      <c r="F15" s="4"/>
      <c r="G15" s="82"/>
      <c r="H15" s="73"/>
    </row>
    <row r="16" spans="1:8" s="31" customFormat="1" x14ac:dyDescent="0.25">
      <c r="B16" s="33">
        <f t="shared" si="0"/>
        <v>42531</v>
      </c>
      <c r="C16" s="4"/>
      <c r="D16" s="4"/>
      <c r="E16" s="75"/>
      <c r="F16" s="4"/>
      <c r="G16" s="82"/>
      <c r="H16" s="73"/>
    </row>
    <row r="17" spans="2:8" s="31" customFormat="1" x14ac:dyDescent="0.25">
      <c r="B17" s="32">
        <f t="shared" si="0"/>
        <v>42532</v>
      </c>
      <c r="C17" s="5"/>
      <c r="D17" s="5"/>
      <c r="E17" s="77"/>
      <c r="F17" s="5"/>
      <c r="G17" s="81"/>
      <c r="H17" s="73"/>
    </row>
    <row r="18" spans="2:8" s="31" customFormat="1" x14ac:dyDescent="0.25">
      <c r="B18" s="32">
        <f t="shared" si="0"/>
        <v>42533</v>
      </c>
      <c r="C18" s="5"/>
      <c r="D18" s="5"/>
      <c r="E18" s="77"/>
      <c r="F18" s="5"/>
      <c r="G18" s="81"/>
      <c r="H18" s="73"/>
    </row>
    <row r="19" spans="2:8" s="31" customFormat="1" x14ac:dyDescent="0.25">
      <c r="B19" s="33">
        <f t="shared" si="0"/>
        <v>42534</v>
      </c>
      <c r="C19" s="4"/>
      <c r="D19" s="4"/>
      <c r="E19" s="75"/>
      <c r="F19" s="4"/>
      <c r="G19" s="82"/>
      <c r="H19" s="73"/>
    </row>
    <row r="20" spans="2:8" s="31" customFormat="1" x14ac:dyDescent="0.25">
      <c r="B20" s="33">
        <f t="shared" si="0"/>
        <v>42535</v>
      </c>
      <c r="C20" s="4"/>
      <c r="D20" s="4"/>
      <c r="E20" s="75"/>
      <c r="F20" s="4"/>
      <c r="G20" s="82"/>
      <c r="H20" s="73"/>
    </row>
    <row r="21" spans="2:8" s="31" customFormat="1" x14ac:dyDescent="0.25">
      <c r="B21" s="33">
        <f t="shared" si="0"/>
        <v>42536</v>
      </c>
      <c r="C21" s="4"/>
      <c r="D21" s="4"/>
      <c r="E21" s="75"/>
      <c r="F21" s="4"/>
      <c r="G21" s="82"/>
      <c r="H21" s="73"/>
    </row>
    <row r="22" spans="2:8" s="31" customFormat="1" x14ac:dyDescent="0.25">
      <c r="B22" s="33">
        <f t="shared" si="0"/>
        <v>42537</v>
      </c>
      <c r="C22" s="4"/>
      <c r="D22" s="4"/>
      <c r="E22" s="75"/>
      <c r="F22" s="4"/>
      <c r="G22" s="82"/>
      <c r="H22" s="73"/>
    </row>
    <row r="23" spans="2:8" s="31" customFormat="1" x14ac:dyDescent="0.25">
      <c r="B23" s="33">
        <f t="shared" si="0"/>
        <v>42538</v>
      </c>
      <c r="C23" s="4"/>
      <c r="D23" s="4"/>
      <c r="E23" s="75"/>
      <c r="F23" s="4"/>
      <c r="G23" s="82"/>
      <c r="H23" s="73"/>
    </row>
    <row r="24" spans="2:8" s="31" customFormat="1" x14ac:dyDescent="0.25">
      <c r="B24" s="32">
        <f t="shared" si="0"/>
        <v>42539</v>
      </c>
      <c r="C24" s="5"/>
      <c r="D24" s="5"/>
      <c r="E24" s="77"/>
      <c r="F24" s="5"/>
      <c r="G24" s="81"/>
      <c r="H24" s="73"/>
    </row>
    <row r="25" spans="2:8" s="31" customFormat="1" x14ac:dyDescent="0.25">
      <c r="B25" s="32">
        <f t="shared" si="0"/>
        <v>42540</v>
      </c>
      <c r="C25" s="5"/>
      <c r="D25" s="5"/>
      <c r="E25" s="77"/>
      <c r="F25" s="5"/>
      <c r="G25" s="81"/>
      <c r="H25" s="73"/>
    </row>
    <row r="26" spans="2:8" s="31" customFormat="1" x14ac:dyDescent="0.25">
      <c r="B26" s="33">
        <f t="shared" si="0"/>
        <v>42541</v>
      </c>
      <c r="C26" s="4"/>
      <c r="D26" s="4"/>
      <c r="E26" s="75"/>
      <c r="F26" s="4"/>
      <c r="G26" s="82"/>
      <c r="H26" s="73"/>
    </row>
    <row r="27" spans="2:8" s="31" customFormat="1" x14ac:dyDescent="0.25">
      <c r="B27" s="33">
        <f t="shared" si="0"/>
        <v>42542</v>
      </c>
      <c r="C27" s="4"/>
      <c r="D27" s="4"/>
      <c r="E27" s="75"/>
      <c r="F27" s="4"/>
      <c r="G27" s="82"/>
      <c r="H27" s="73"/>
    </row>
    <row r="28" spans="2:8" s="31" customFormat="1" x14ac:dyDescent="0.25">
      <c r="B28" s="33">
        <f t="shared" si="0"/>
        <v>42543</v>
      </c>
      <c r="C28" s="4"/>
      <c r="D28" s="4"/>
      <c r="E28" s="75"/>
      <c r="F28" s="4"/>
      <c r="G28" s="82"/>
      <c r="H28" s="73"/>
    </row>
    <row r="29" spans="2:8" s="31" customFormat="1" x14ac:dyDescent="0.25">
      <c r="B29" s="33">
        <f t="shared" si="0"/>
        <v>42544</v>
      </c>
      <c r="C29" s="4"/>
      <c r="D29" s="4"/>
      <c r="E29" s="75"/>
      <c r="F29" s="4"/>
      <c r="G29" s="82"/>
      <c r="H29" s="73"/>
    </row>
    <row r="30" spans="2:8" s="31" customFormat="1" x14ac:dyDescent="0.25">
      <c r="B30" s="33">
        <f t="shared" si="0"/>
        <v>42545</v>
      </c>
      <c r="C30" s="4"/>
      <c r="D30" s="4"/>
      <c r="E30" s="75"/>
      <c r="F30" s="4"/>
      <c r="G30" s="82"/>
      <c r="H30" s="73"/>
    </row>
    <row r="31" spans="2:8" s="31" customFormat="1" x14ac:dyDescent="0.25">
      <c r="B31" s="32">
        <f t="shared" si="0"/>
        <v>42546</v>
      </c>
      <c r="C31" s="5"/>
      <c r="D31" s="5"/>
      <c r="E31" s="77"/>
      <c r="F31" s="5"/>
      <c r="G31" s="81"/>
      <c r="H31" s="73"/>
    </row>
    <row r="32" spans="2:8" s="31" customFormat="1" x14ac:dyDescent="0.25">
      <c r="B32" s="32">
        <f t="shared" si="0"/>
        <v>42547</v>
      </c>
      <c r="C32" s="5"/>
      <c r="D32" s="5"/>
      <c r="E32" s="77"/>
      <c r="F32" s="5"/>
      <c r="G32" s="81"/>
      <c r="H32" s="73"/>
    </row>
    <row r="33" spans="2:8" s="31" customFormat="1" x14ac:dyDescent="0.25">
      <c r="B33" s="33">
        <f t="shared" si="0"/>
        <v>42548</v>
      </c>
      <c r="C33" s="4"/>
      <c r="D33" s="4"/>
      <c r="E33" s="75"/>
      <c r="F33" s="4"/>
      <c r="G33" s="82"/>
      <c r="H33" s="73"/>
    </row>
    <row r="34" spans="2:8" s="31" customFormat="1" x14ac:dyDescent="0.25">
      <c r="B34" s="33">
        <f t="shared" si="0"/>
        <v>42549</v>
      </c>
      <c r="C34" s="4"/>
      <c r="D34" s="4"/>
      <c r="E34" s="75"/>
      <c r="F34" s="4"/>
      <c r="G34" s="82"/>
      <c r="H34" s="73"/>
    </row>
    <row r="35" spans="2:8" s="31" customFormat="1" x14ac:dyDescent="0.25">
      <c r="B35" s="33">
        <f t="shared" si="0"/>
        <v>42550</v>
      </c>
      <c r="C35" s="4"/>
      <c r="D35" s="4"/>
      <c r="E35" s="75"/>
      <c r="F35" s="4"/>
      <c r="G35" s="82"/>
      <c r="H35" s="73"/>
    </row>
    <row r="36" spans="2:8" s="31" customFormat="1" ht="13.8" thickBot="1" x14ac:dyDescent="0.3">
      <c r="B36" s="33">
        <f t="shared" si="0"/>
        <v>42551</v>
      </c>
      <c r="C36" s="61"/>
      <c r="D36" s="4"/>
      <c r="E36" s="75"/>
      <c r="F36" s="4"/>
      <c r="G36" s="82"/>
      <c r="H36" s="73"/>
    </row>
    <row r="37" spans="2:8" s="31" customFormat="1" x14ac:dyDescent="0.25">
      <c r="B37" s="35"/>
      <c r="C37" s="36"/>
      <c r="D37" s="37"/>
      <c r="E37" s="38">
        <f>SUM(E7:E36)*24</f>
        <v>0</v>
      </c>
      <c r="F37" s="39" t="s">
        <v>46</v>
      </c>
      <c r="G37" s="40"/>
    </row>
    <row r="38" spans="2:8" s="31" customFormat="1" x14ac:dyDescent="0.25">
      <c r="B38" s="41"/>
      <c r="C38" s="42" t="s">
        <v>57</v>
      </c>
      <c r="D38" s="43"/>
      <c r="E38" s="44">
        <f>E2*22</f>
        <v>0</v>
      </c>
      <c r="F38" s="45" t="s">
        <v>47</v>
      </c>
      <c r="G38" s="46"/>
    </row>
    <row r="39" spans="2:8" s="31" customFormat="1" x14ac:dyDescent="0.25">
      <c r="B39" s="41"/>
      <c r="C39" s="62"/>
      <c r="D39" s="47"/>
      <c r="E39" s="44">
        <f>IF(E37&gt;(22*E2),(E37-(22*E2)),0)</f>
        <v>0</v>
      </c>
      <c r="F39" s="45" t="s">
        <v>56</v>
      </c>
      <c r="G39" s="48"/>
    </row>
    <row r="40" spans="2:8" s="31" customFormat="1" x14ac:dyDescent="0.25">
      <c r="B40" s="41"/>
      <c r="C40" s="62"/>
      <c r="D40" s="43"/>
      <c r="E40" s="9"/>
      <c r="F40" s="45" t="s">
        <v>51</v>
      </c>
      <c r="G40" s="48"/>
    </row>
    <row r="41" spans="2:8" s="31" customFormat="1" x14ac:dyDescent="0.25">
      <c r="B41" s="41"/>
      <c r="C41" s="62"/>
      <c r="D41" s="43"/>
      <c r="E41" s="49" t="str">
        <f>IF(E37&gt;(22*E2),(E37*E40), "nvt")</f>
        <v>nvt</v>
      </c>
      <c r="F41" s="50" t="s">
        <v>53</v>
      </c>
      <c r="G41" s="48"/>
    </row>
    <row r="42" spans="2:8" s="31" customFormat="1" ht="13.8" thickBot="1" x14ac:dyDescent="0.3">
      <c r="B42" s="41"/>
      <c r="C42" s="62"/>
      <c r="D42" s="43"/>
      <c r="E42" s="51">
        <f>IF(E37&gt;(22*E2),(E38*E40), (E37*E40))</f>
        <v>0</v>
      </c>
      <c r="F42" s="52" t="s">
        <v>52</v>
      </c>
      <c r="G42" s="53"/>
    </row>
    <row r="43" spans="2:8" s="31" customFormat="1" x14ac:dyDescent="0.25">
      <c r="B43" s="41"/>
      <c r="C43" s="62"/>
      <c r="D43" s="43"/>
      <c r="E43" s="54">
        <f>(FLOOR(SUM(G7:G36),1))</f>
        <v>0</v>
      </c>
      <c r="F43" s="55" t="s">
        <v>49</v>
      </c>
      <c r="G43" s="56"/>
    </row>
    <row r="44" spans="2:8" s="31" customFormat="1" x14ac:dyDescent="0.25">
      <c r="B44" s="41"/>
      <c r="C44" s="62"/>
      <c r="D44" s="43"/>
      <c r="E44" s="10"/>
      <c r="F44" s="45" t="s">
        <v>50</v>
      </c>
      <c r="G44" s="48"/>
    </row>
    <row r="45" spans="2:8" s="31" customFormat="1" ht="14.4" customHeight="1" thickBot="1" x14ac:dyDescent="0.3">
      <c r="B45" s="57"/>
      <c r="C45" s="63"/>
      <c r="D45" s="58"/>
      <c r="E45" s="59">
        <f>E43*E44</f>
        <v>0</v>
      </c>
      <c r="F45" s="52" t="s">
        <v>54</v>
      </c>
      <c r="G45" s="53"/>
    </row>
    <row r="47" spans="2:8" x14ac:dyDescent="0.25">
      <c r="B47" s="23" t="s">
        <v>0</v>
      </c>
      <c r="E47" s="23" t="s">
        <v>12</v>
      </c>
      <c r="G47" s="24"/>
    </row>
  </sheetData>
  <sheetProtection algorithmName="SHA-512" hashValue="dMh4+OiQ0VZNqmbuHcCJbzaQdi7xidcxVMNmOa1mahKP34nxsL5E1W5hq/wJJ/J5a5S6BZQ/OuDQVMxiBTEjHQ==" saltValue="vCv+KMPYdzB5WQqJdpiyC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C25" workbookViewId="0">
      <selection activeCell="G33" sqref="G33:G34"/>
    </sheetView>
  </sheetViews>
  <sheetFormatPr defaultRowHeight="13.2" x14ac:dyDescent="0.25"/>
  <cols>
    <col min="1" max="1" width="7.88671875" style="21" customWidth="1"/>
    <col min="2" max="2" width="15.33203125" style="24" customWidth="1"/>
    <col min="3" max="3" width="70.77734375" style="21" customWidth="1"/>
    <col min="4" max="4" width="15.33203125" style="21" customWidth="1"/>
    <col min="5" max="5" width="12.33203125" style="21" customWidth="1"/>
    <col min="6" max="6" width="46.88671875" style="21" customWidth="1"/>
    <col min="7" max="7" width="11.6640625" style="21" customWidth="1"/>
    <col min="8" max="8" width="13.77734375" style="21" customWidth="1"/>
    <col min="9" max="16384" width="8.88671875" style="21"/>
  </cols>
  <sheetData>
    <row r="1" spans="1:8" x14ac:dyDescent="0.25">
      <c r="A1" s="23" t="s">
        <v>1</v>
      </c>
      <c r="C1" s="8"/>
      <c r="D1" s="19" t="s">
        <v>29</v>
      </c>
      <c r="E1" s="60"/>
      <c r="F1" s="22" t="s">
        <v>28</v>
      </c>
    </row>
    <row r="2" spans="1:8" x14ac:dyDescent="0.25">
      <c r="A2" s="19" t="s">
        <v>3</v>
      </c>
      <c r="C2" s="8"/>
      <c r="D2" s="20"/>
      <c r="E2" s="25">
        <f>E1/5</f>
        <v>0</v>
      </c>
      <c r="F2" s="19" t="s">
        <v>11</v>
      </c>
    </row>
    <row r="3" spans="1:8" x14ac:dyDescent="0.25">
      <c r="A3" s="23" t="s">
        <v>2</v>
      </c>
      <c r="C3" s="8"/>
      <c r="D3" s="20"/>
      <c r="F3" s="20"/>
      <c r="G3" s="22"/>
    </row>
    <row r="4" spans="1:8" x14ac:dyDescent="0.25">
      <c r="A4" s="22" t="s">
        <v>34</v>
      </c>
      <c r="C4" s="8"/>
      <c r="D4" s="20"/>
      <c r="F4" s="20"/>
      <c r="G4" s="22"/>
    </row>
    <row r="5" spans="1:8" x14ac:dyDescent="0.25">
      <c r="A5" s="22"/>
      <c r="B5" s="21"/>
    </row>
    <row r="6" spans="1:8" ht="35.25" customHeight="1" x14ac:dyDescent="0.25">
      <c r="B6" s="26"/>
      <c r="C6" s="27" t="s">
        <v>55</v>
      </c>
      <c r="D6" s="28" t="s">
        <v>44</v>
      </c>
      <c r="E6" s="29" t="s">
        <v>77</v>
      </c>
      <c r="F6" s="30" t="s">
        <v>43</v>
      </c>
      <c r="G6" s="29" t="s">
        <v>45</v>
      </c>
    </row>
    <row r="7" spans="1:8" s="31" customFormat="1" ht="12.75" customHeight="1" x14ac:dyDescent="0.25">
      <c r="B7" s="33">
        <v>42552</v>
      </c>
      <c r="C7" s="4"/>
      <c r="D7" s="4"/>
      <c r="E7" s="75"/>
      <c r="F7" s="4"/>
      <c r="G7" s="82"/>
      <c r="H7" s="73"/>
    </row>
    <row r="8" spans="1:8" s="31" customFormat="1" x14ac:dyDescent="0.25">
      <c r="B8" s="32">
        <f>B7+1</f>
        <v>42553</v>
      </c>
      <c r="C8" s="5"/>
      <c r="D8" s="5"/>
      <c r="E8" s="77"/>
      <c r="F8" s="5"/>
      <c r="G8" s="81"/>
      <c r="H8" s="73"/>
    </row>
    <row r="9" spans="1:8" s="31" customFormat="1" x14ac:dyDescent="0.25">
      <c r="B9" s="32">
        <f t="shared" ref="B9:B37" si="0">B8+1</f>
        <v>42554</v>
      </c>
      <c r="C9" s="5"/>
      <c r="D9" s="5"/>
      <c r="E9" s="77"/>
      <c r="F9" s="5"/>
      <c r="G9" s="81"/>
      <c r="H9" s="73"/>
    </row>
    <row r="10" spans="1:8" s="31" customFormat="1" x14ac:dyDescent="0.25">
      <c r="B10" s="33">
        <f t="shared" si="0"/>
        <v>42555</v>
      </c>
      <c r="C10" s="4"/>
      <c r="D10" s="4"/>
      <c r="E10" s="75"/>
      <c r="F10" s="4"/>
      <c r="G10" s="82"/>
      <c r="H10" s="73"/>
    </row>
    <row r="11" spans="1:8" s="31" customFormat="1" x14ac:dyDescent="0.25">
      <c r="B11" s="33">
        <f t="shared" si="0"/>
        <v>42556</v>
      </c>
      <c r="C11" s="4"/>
      <c r="D11" s="4"/>
      <c r="E11" s="75"/>
      <c r="F11" s="4"/>
      <c r="G11" s="82"/>
      <c r="H11" s="73"/>
    </row>
    <row r="12" spans="1:8" s="31" customFormat="1" x14ac:dyDescent="0.25">
      <c r="B12" s="33">
        <f t="shared" si="0"/>
        <v>42557</v>
      </c>
      <c r="C12" s="4"/>
      <c r="D12" s="4"/>
      <c r="E12" s="75"/>
      <c r="F12" s="4"/>
      <c r="G12" s="82"/>
      <c r="H12" s="73"/>
    </row>
    <row r="13" spans="1:8" s="31" customFormat="1" x14ac:dyDescent="0.25">
      <c r="B13" s="33">
        <f t="shared" si="0"/>
        <v>42558</v>
      </c>
      <c r="C13" s="4"/>
      <c r="D13" s="4"/>
      <c r="E13" s="75"/>
      <c r="F13" s="4"/>
      <c r="G13" s="82"/>
      <c r="H13" s="73"/>
    </row>
    <row r="14" spans="1:8" s="31" customFormat="1" x14ac:dyDescent="0.25">
      <c r="B14" s="33">
        <f t="shared" si="0"/>
        <v>42559</v>
      </c>
      <c r="C14" s="4"/>
      <c r="D14" s="4"/>
      <c r="E14" s="75"/>
      <c r="F14" s="4"/>
      <c r="G14" s="82"/>
      <c r="H14" s="73"/>
    </row>
    <row r="15" spans="1:8" s="31" customFormat="1" x14ac:dyDescent="0.25">
      <c r="B15" s="32">
        <f t="shared" si="0"/>
        <v>42560</v>
      </c>
      <c r="C15" s="5"/>
      <c r="D15" s="5"/>
      <c r="E15" s="77"/>
      <c r="F15" s="5"/>
      <c r="G15" s="81"/>
      <c r="H15" s="73"/>
    </row>
    <row r="16" spans="1:8" s="31" customFormat="1" x14ac:dyDescent="0.25">
      <c r="B16" s="32">
        <f t="shared" si="0"/>
        <v>42561</v>
      </c>
      <c r="C16" s="5"/>
      <c r="D16" s="5"/>
      <c r="E16" s="77"/>
      <c r="F16" s="5"/>
      <c r="G16" s="81"/>
      <c r="H16" s="73"/>
    </row>
    <row r="17" spans="2:8" s="31" customFormat="1" x14ac:dyDescent="0.25">
      <c r="B17" s="33">
        <f t="shared" si="0"/>
        <v>42562</v>
      </c>
      <c r="C17" s="4"/>
      <c r="D17" s="4"/>
      <c r="E17" s="75"/>
      <c r="F17" s="4"/>
      <c r="G17" s="82"/>
      <c r="H17" s="73"/>
    </row>
    <row r="18" spans="2:8" s="31" customFormat="1" x14ac:dyDescent="0.25">
      <c r="B18" s="33">
        <f t="shared" si="0"/>
        <v>42563</v>
      </c>
      <c r="C18" s="4"/>
      <c r="D18" s="4"/>
      <c r="E18" s="75"/>
      <c r="F18" s="4"/>
      <c r="G18" s="82"/>
      <c r="H18" s="73"/>
    </row>
    <row r="19" spans="2:8" s="31" customFormat="1" x14ac:dyDescent="0.25">
      <c r="B19" s="33">
        <f t="shared" si="0"/>
        <v>42564</v>
      </c>
      <c r="C19" s="4"/>
      <c r="D19" s="4"/>
      <c r="E19" s="75"/>
      <c r="F19" s="4"/>
      <c r="G19" s="82"/>
      <c r="H19" s="73"/>
    </row>
    <row r="20" spans="2:8" s="31" customFormat="1" x14ac:dyDescent="0.25">
      <c r="B20" s="33">
        <f t="shared" si="0"/>
        <v>42565</v>
      </c>
      <c r="C20" s="4"/>
      <c r="D20" s="4"/>
      <c r="E20" s="75"/>
      <c r="F20" s="4"/>
      <c r="G20" s="82"/>
      <c r="H20" s="73"/>
    </row>
    <row r="21" spans="2:8" s="31" customFormat="1" x14ac:dyDescent="0.25">
      <c r="B21" s="33">
        <f t="shared" si="0"/>
        <v>42566</v>
      </c>
      <c r="C21" s="4"/>
      <c r="D21" s="4"/>
      <c r="E21" s="75"/>
      <c r="F21" s="4"/>
      <c r="G21" s="82"/>
      <c r="H21" s="73"/>
    </row>
    <row r="22" spans="2:8" s="31" customFormat="1" x14ac:dyDescent="0.25">
      <c r="B22" s="32">
        <f t="shared" si="0"/>
        <v>42567</v>
      </c>
      <c r="C22" s="5"/>
      <c r="D22" s="5"/>
      <c r="E22" s="77"/>
      <c r="F22" s="5"/>
      <c r="G22" s="81"/>
      <c r="H22" s="73"/>
    </row>
    <row r="23" spans="2:8" s="31" customFormat="1" x14ac:dyDescent="0.25">
      <c r="B23" s="32">
        <f t="shared" si="0"/>
        <v>42568</v>
      </c>
      <c r="C23" s="5"/>
      <c r="D23" s="5"/>
      <c r="E23" s="77"/>
      <c r="F23" s="5"/>
      <c r="G23" s="81"/>
      <c r="H23" s="73"/>
    </row>
    <row r="24" spans="2:8" s="31" customFormat="1" x14ac:dyDescent="0.25">
      <c r="B24" s="33">
        <f t="shared" si="0"/>
        <v>42569</v>
      </c>
      <c r="C24" s="4"/>
      <c r="D24" s="4"/>
      <c r="E24" s="75"/>
      <c r="F24" s="4"/>
      <c r="G24" s="82"/>
      <c r="H24" s="73"/>
    </row>
    <row r="25" spans="2:8" s="31" customFormat="1" x14ac:dyDescent="0.25">
      <c r="B25" s="33">
        <f t="shared" si="0"/>
        <v>42570</v>
      </c>
      <c r="C25" s="4"/>
      <c r="D25" s="4"/>
      <c r="E25" s="75"/>
      <c r="F25" s="4"/>
      <c r="G25" s="82"/>
      <c r="H25" s="73"/>
    </row>
    <row r="26" spans="2:8" s="31" customFormat="1" x14ac:dyDescent="0.25">
      <c r="B26" s="33">
        <f t="shared" si="0"/>
        <v>42571</v>
      </c>
      <c r="C26" s="4"/>
      <c r="D26" s="4"/>
      <c r="E26" s="75"/>
      <c r="F26" s="4"/>
      <c r="G26" s="82"/>
      <c r="H26" s="73"/>
    </row>
    <row r="27" spans="2:8" s="31" customFormat="1" x14ac:dyDescent="0.25">
      <c r="B27" s="32">
        <f t="shared" si="0"/>
        <v>42572</v>
      </c>
      <c r="C27" s="5" t="s">
        <v>16</v>
      </c>
      <c r="D27" s="5"/>
      <c r="E27" s="77"/>
      <c r="F27" s="5"/>
      <c r="G27" s="81"/>
      <c r="H27" s="73"/>
    </row>
    <row r="28" spans="2:8" s="31" customFormat="1" x14ac:dyDescent="0.25">
      <c r="B28" s="33">
        <f t="shared" si="0"/>
        <v>42573</v>
      </c>
      <c r="C28" s="4"/>
      <c r="D28" s="4"/>
      <c r="E28" s="75"/>
      <c r="F28" s="4"/>
      <c r="G28" s="82"/>
      <c r="H28" s="73"/>
    </row>
    <row r="29" spans="2:8" s="31" customFormat="1" x14ac:dyDescent="0.25">
      <c r="B29" s="32">
        <f t="shared" si="0"/>
        <v>42574</v>
      </c>
      <c r="C29" s="5"/>
      <c r="D29" s="5"/>
      <c r="E29" s="77"/>
      <c r="F29" s="5"/>
      <c r="G29" s="81"/>
      <c r="H29" s="73"/>
    </row>
    <row r="30" spans="2:8" s="31" customFormat="1" x14ac:dyDescent="0.25">
      <c r="B30" s="32">
        <f t="shared" si="0"/>
        <v>42575</v>
      </c>
      <c r="C30" s="5"/>
      <c r="D30" s="5"/>
      <c r="E30" s="77"/>
      <c r="F30" s="5"/>
      <c r="G30" s="81"/>
      <c r="H30" s="73"/>
    </row>
    <row r="31" spans="2:8" s="31" customFormat="1" x14ac:dyDescent="0.25">
      <c r="B31" s="33">
        <f t="shared" si="0"/>
        <v>42576</v>
      </c>
      <c r="C31" s="4"/>
      <c r="D31" s="4"/>
      <c r="E31" s="75"/>
      <c r="F31" s="4"/>
      <c r="G31" s="82"/>
      <c r="H31" s="73"/>
    </row>
    <row r="32" spans="2:8" s="31" customFormat="1" x14ac:dyDescent="0.25">
      <c r="B32" s="33">
        <f t="shared" si="0"/>
        <v>42577</v>
      </c>
      <c r="C32" s="4"/>
      <c r="D32" s="4"/>
      <c r="E32" s="75"/>
      <c r="F32" s="4"/>
      <c r="G32" s="82"/>
      <c r="H32" s="73"/>
    </row>
    <row r="33" spans="2:8" s="31" customFormat="1" x14ac:dyDescent="0.25">
      <c r="B33" s="33">
        <f t="shared" si="0"/>
        <v>42578</v>
      </c>
      <c r="C33" s="4"/>
      <c r="D33" s="4"/>
      <c r="E33" s="75"/>
      <c r="F33" s="4"/>
      <c r="G33" s="82"/>
      <c r="H33" s="73"/>
    </row>
    <row r="34" spans="2:8" s="31" customFormat="1" x14ac:dyDescent="0.25">
      <c r="B34" s="33">
        <f t="shared" si="0"/>
        <v>42579</v>
      </c>
      <c r="C34" s="4"/>
      <c r="D34" s="4"/>
      <c r="E34" s="75"/>
      <c r="F34" s="4"/>
      <c r="G34" s="82"/>
      <c r="H34" s="73"/>
    </row>
    <row r="35" spans="2:8" s="31" customFormat="1" x14ac:dyDescent="0.25">
      <c r="B35" s="33">
        <f t="shared" si="0"/>
        <v>42580</v>
      </c>
      <c r="C35" s="4"/>
      <c r="D35" s="4"/>
      <c r="E35" s="75"/>
      <c r="F35" s="4"/>
      <c r="G35" s="82"/>
      <c r="H35" s="73"/>
    </row>
    <row r="36" spans="2:8" s="31" customFormat="1" x14ac:dyDescent="0.25">
      <c r="B36" s="32">
        <f t="shared" si="0"/>
        <v>42581</v>
      </c>
      <c r="C36" s="66"/>
      <c r="D36" s="5"/>
      <c r="E36" s="77"/>
      <c r="F36" s="5"/>
      <c r="G36" s="81"/>
      <c r="H36" s="73"/>
    </row>
    <row r="37" spans="2:8" s="31" customFormat="1" ht="13.8" thickBot="1" x14ac:dyDescent="0.3">
      <c r="B37" s="34">
        <f t="shared" si="0"/>
        <v>42582</v>
      </c>
      <c r="C37" s="6"/>
      <c r="D37" s="7"/>
      <c r="E37" s="78"/>
      <c r="F37" s="6"/>
      <c r="G37" s="83"/>
      <c r="H37" s="73"/>
    </row>
    <row r="38" spans="2:8" s="31" customFormat="1" x14ac:dyDescent="0.25">
      <c r="B38" s="35"/>
      <c r="C38" s="36"/>
      <c r="D38" s="37"/>
      <c r="E38" s="38">
        <f>SUM(E7:E37)*24</f>
        <v>0</v>
      </c>
      <c r="F38" s="39" t="s">
        <v>46</v>
      </c>
      <c r="G38" s="40"/>
    </row>
    <row r="39" spans="2:8" s="31" customFormat="1" x14ac:dyDescent="0.25">
      <c r="B39" s="41"/>
      <c r="C39" s="42" t="s">
        <v>57</v>
      </c>
      <c r="D39" s="43"/>
      <c r="E39" s="44">
        <f>E2*20</f>
        <v>0</v>
      </c>
      <c r="F39" s="45" t="s">
        <v>47</v>
      </c>
      <c r="G39" s="46"/>
    </row>
    <row r="40" spans="2:8" s="31" customFormat="1" x14ac:dyDescent="0.25">
      <c r="B40" s="41"/>
      <c r="C40" s="62"/>
      <c r="D40" s="47"/>
      <c r="E40" s="44">
        <f>IF(E38&gt;(20*E2),(E38-(20*E2)),0)</f>
        <v>0</v>
      </c>
      <c r="F40" s="45" t="s">
        <v>56</v>
      </c>
      <c r="G40" s="48"/>
    </row>
    <row r="41" spans="2:8" s="31" customFormat="1" x14ac:dyDescent="0.25">
      <c r="B41" s="41"/>
      <c r="C41" s="62"/>
      <c r="D41" s="43"/>
      <c r="E41" s="9"/>
      <c r="F41" s="45" t="s">
        <v>51</v>
      </c>
      <c r="G41" s="48"/>
    </row>
    <row r="42" spans="2:8" s="31" customFormat="1" x14ac:dyDescent="0.25">
      <c r="B42" s="41"/>
      <c r="C42" s="62"/>
      <c r="D42" s="43"/>
      <c r="E42" s="49" t="str">
        <f>IF(E38&gt;(20*E2),(E38*E41), "nvt")</f>
        <v>nvt</v>
      </c>
      <c r="F42" s="50" t="s">
        <v>53</v>
      </c>
      <c r="G42" s="48"/>
    </row>
    <row r="43" spans="2:8" s="31" customFormat="1" ht="13.8" thickBot="1" x14ac:dyDescent="0.3">
      <c r="B43" s="41"/>
      <c r="C43" s="62"/>
      <c r="D43" s="43"/>
      <c r="E43" s="51">
        <f>IF(E38&gt;(20*E2),(E39*E41), (E38*E41))</f>
        <v>0</v>
      </c>
      <c r="F43" s="52" t="s">
        <v>52</v>
      </c>
      <c r="G43" s="53"/>
    </row>
    <row r="44" spans="2:8" s="31" customFormat="1" x14ac:dyDescent="0.25">
      <c r="B44" s="41"/>
      <c r="C44" s="62"/>
      <c r="D44" s="43"/>
      <c r="E44" s="54">
        <f>(FLOOR(SUM(G7:G37),1))</f>
        <v>0</v>
      </c>
      <c r="F44" s="55" t="s">
        <v>49</v>
      </c>
      <c r="G44" s="56"/>
    </row>
    <row r="45" spans="2:8" s="31" customFormat="1" x14ac:dyDescent="0.25">
      <c r="B45" s="41"/>
      <c r="C45" s="62"/>
      <c r="D45" s="43"/>
      <c r="E45" s="10"/>
      <c r="F45" s="45" t="s">
        <v>50</v>
      </c>
      <c r="G45" s="48"/>
    </row>
    <row r="46" spans="2:8" s="31" customFormat="1" ht="14.4" customHeight="1" thickBot="1" x14ac:dyDescent="0.3">
      <c r="B46" s="57"/>
      <c r="C46" s="63"/>
      <c r="D46" s="58"/>
      <c r="E46" s="59">
        <f>E44*E45</f>
        <v>0</v>
      </c>
      <c r="F46" s="52" t="s">
        <v>54</v>
      </c>
      <c r="G46" s="53"/>
    </row>
    <row r="48" spans="2:8" x14ac:dyDescent="0.25">
      <c r="B48" s="23" t="s">
        <v>0</v>
      </c>
      <c r="E48" s="23" t="s">
        <v>12</v>
      </c>
      <c r="G48" s="24"/>
    </row>
  </sheetData>
  <sheetProtection algorithmName="SHA-512" hashValue="1VU6a2VPfRc0hjLqc+NWXrnBTX0rvXCddW+xFvz8zAH3HQ7yZGE/i/OPovYzUcfOvlOb7/NlBVczCKeGUUxpsA==" saltValue="LZsWjvsVvY13uGpNeuGzy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C25" workbookViewId="0">
      <selection activeCell="G30" sqref="G30:G31"/>
    </sheetView>
  </sheetViews>
  <sheetFormatPr defaultRowHeight="13.2" x14ac:dyDescent="0.25"/>
  <cols>
    <col min="1" max="1" width="7.88671875" style="21" customWidth="1"/>
    <col min="2" max="2" width="15.33203125" style="24" customWidth="1"/>
    <col min="3" max="3" width="70.77734375" style="21" customWidth="1"/>
    <col min="4" max="4" width="15.33203125" style="21" customWidth="1"/>
    <col min="5" max="5" width="12.33203125" style="21" customWidth="1"/>
    <col min="6" max="6" width="46.88671875" style="21" customWidth="1"/>
    <col min="7" max="7" width="11.6640625" style="21" customWidth="1"/>
    <col min="8" max="8" width="9.6640625" style="21" customWidth="1"/>
    <col min="9" max="16384" width="8.88671875" style="21"/>
  </cols>
  <sheetData>
    <row r="1" spans="1:8" x14ac:dyDescent="0.25">
      <c r="A1" s="23" t="s">
        <v>1</v>
      </c>
      <c r="C1" s="8"/>
      <c r="D1" s="19" t="s">
        <v>29</v>
      </c>
      <c r="E1" s="60"/>
      <c r="F1" s="22" t="s">
        <v>28</v>
      </c>
    </row>
    <row r="2" spans="1:8" x14ac:dyDescent="0.25">
      <c r="A2" s="19" t="s">
        <v>3</v>
      </c>
      <c r="C2" s="8"/>
      <c r="D2" s="20"/>
      <c r="E2" s="25">
        <f>E1/5</f>
        <v>0</v>
      </c>
      <c r="F2" s="19" t="s">
        <v>11</v>
      </c>
    </row>
    <row r="3" spans="1:8" x14ac:dyDescent="0.25">
      <c r="A3" s="23" t="s">
        <v>2</v>
      </c>
      <c r="C3" s="8"/>
      <c r="D3" s="20"/>
      <c r="F3" s="20"/>
      <c r="G3" s="22"/>
    </row>
    <row r="4" spans="1:8" x14ac:dyDescent="0.25">
      <c r="A4" s="22" t="s">
        <v>34</v>
      </c>
      <c r="C4" s="8"/>
      <c r="D4" s="20"/>
      <c r="F4" s="20"/>
      <c r="G4" s="22"/>
    </row>
    <row r="5" spans="1:8" x14ac:dyDescent="0.25">
      <c r="A5" s="22"/>
      <c r="B5" s="21"/>
    </row>
    <row r="6" spans="1:8" ht="35.25" customHeight="1" x14ac:dyDescent="0.25">
      <c r="B6" s="26"/>
      <c r="C6" s="27" t="s">
        <v>55</v>
      </c>
      <c r="D6" s="28" t="s">
        <v>44</v>
      </c>
      <c r="E6" s="29" t="s">
        <v>77</v>
      </c>
      <c r="F6" s="30" t="s">
        <v>43</v>
      </c>
      <c r="G6" s="29" t="s">
        <v>45</v>
      </c>
    </row>
    <row r="7" spans="1:8" s="31" customFormat="1" ht="12.75" customHeight="1" x14ac:dyDescent="0.25">
      <c r="B7" s="33">
        <v>42583</v>
      </c>
      <c r="C7" s="4"/>
      <c r="D7" s="4"/>
      <c r="E7" s="75"/>
      <c r="F7" s="4"/>
      <c r="G7" s="82"/>
      <c r="H7" s="73"/>
    </row>
    <row r="8" spans="1:8" s="31" customFormat="1" x14ac:dyDescent="0.25">
      <c r="B8" s="33">
        <f>B7+1</f>
        <v>42584</v>
      </c>
      <c r="C8" s="4"/>
      <c r="D8" s="4"/>
      <c r="E8" s="75"/>
      <c r="F8" s="4"/>
      <c r="G8" s="82"/>
      <c r="H8" s="73"/>
    </row>
    <row r="9" spans="1:8" s="31" customFormat="1" x14ac:dyDescent="0.25">
      <c r="B9" s="33">
        <f t="shared" ref="B9:B37" si="0">B8+1</f>
        <v>42585</v>
      </c>
      <c r="C9" s="4"/>
      <c r="D9" s="4"/>
      <c r="E9" s="75"/>
      <c r="F9" s="4"/>
      <c r="G9" s="82"/>
      <c r="H9" s="73"/>
    </row>
    <row r="10" spans="1:8" s="31" customFormat="1" x14ac:dyDescent="0.25">
      <c r="B10" s="33">
        <f t="shared" si="0"/>
        <v>42586</v>
      </c>
      <c r="C10" s="4"/>
      <c r="D10" s="4"/>
      <c r="E10" s="75"/>
      <c r="F10" s="4"/>
      <c r="G10" s="82"/>
      <c r="H10" s="73"/>
    </row>
    <row r="11" spans="1:8" s="31" customFormat="1" x14ac:dyDescent="0.25">
      <c r="B11" s="33">
        <f t="shared" si="0"/>
        <v>42587</v>
      </c>
      <c r="C11" s="4"/>
      <c r="D11" s="4"/>
      <c r="E11" s="75"/>
      <c r="F11" s="4"/>
      <c r="G11" s="82"/>
      <c r="H11" s="73"/>
    </row>
    <row r="12" spans="1:8" s="31" customFormat="1" x14ac:dyDescent="0.25">
      <c r="B12" s="32">
        <f t="shared" si="0"/>
        <v>42588</v>
      </c>
      <c r="C12" s="5"/>
      <c r="D12" s="5"/>
      <c r="E12" s="77"/>
      <c r="F12" s="5"/>
      <c r="G12" s="81"/>
      <c r="H12" s="73"/>
    </row>
    <row r="13" spans="1:8" s="31" customFormat="1" x14ac:dyDescent="0.25">
      <c r="B13" s="32">
        <f t="shared" si="0"/>
        <v>42589</v>
      </c>
      <c r="C13" s="5"/>
      <c r="D13" s="5"/>
      <c r="E13" s="77"/>
      <c r="F13" s="5"/>
      <c r="G13" s="81"/>
      <c r="H13" s="73"/>
    </row>
    <row r="14" spans="1:8" s="31" customFormat="1" x14ac:dyDescent="0.25">
      <c r="B14" s="33">
        <f t="shared" si="0"/>
        <v>42590</v>
      </c>
      <c r="C14" s="4"/>
      <c r="D14" s="4"/>
      <c r="E14" s="75"/>
      <c r="F14" s="4"/>
      <c r="G14" s="82"/>
      <c r="H14" s="73"/>
    </row>
    <row r="15" spans="1:8" s="31" customFormat="1" x14ac:dyDescent="0.25">
      <c r="B15" s="33">
        <f t="shared" si="0"/>
        <v>42591</v>
      </c>
      <c r="C15" s="4"/>
      <c r="D15" s="4"/>
      <c r="E15" s="75"/>
      <c r="F15" s="4"/>
      <c r="G15" s="82"/>
      <c r="H15" s="73"/>
    </row>
    <row r="16" spans="1:8" s="31" customFormat="1" x14ac:dyDescent="0.25">
      <c r="B16" s="33">
        <f t="shared" si="0"/>
        <v>42592</v>
      </c>
      <c r="C16" s="4"/>
      <c r="D16" s="4"/>
      <c r="E16" s="75"/>
      <c r="F16" s="4"/>
      <c r="G16" s="82"/>
      <c r="H16" s="73"/>
    </row>
    <row r="17" spans="2:8" s="31" customFormat="1" x14ac:dyDescent="0.25">
      <c r="B17" s="33">
        <f t="shared" si="0"/>
        <v>42593</v>
      </c>
      <c r="C17" s="4"/>
      <c r="D17" s="4"/>
      <c r="E17" s="75"/>
      <c r="F17" s="4"/>
      <c r="G17" s="82"/>
      <c r="H17" s="73"/>
    </row>
    <row r="18" spans="2:8" s="31" customFormat="1" x14ac:dyDescent="0.25">
      <c r="B18" s="33">
        <f t="shared" si="0"/>
        <v>42594</v>
      </c>
      <c r="C18" s="4"/>
      <c r="D18" s="4"/>
      <c r="E18" s="75"/>
      <c r="F18" s="4"/>
      <c r="G18" s="82"/>
      <c r="H18" s="73"/>
    </row>
    <row r="19" spans="2:8" s="31" customFormat="1" x14ac:dyDescent="0.25">
      <c r="B19" s="32">
        <f t="shared" si="0"/>
        <v>42595</v>
      </c>
      <c r="C19" s="5"/>
      <c r="D19" s="5"/>
      <c r="E19" s="77"/>
      <c r="F19" s="5"/>
      <c r="G19" s="81"/>
      <c r="H19" s="73"/>
    </row>
    <row r="20" spans="2:8" s="31" customFormat="1" x14ac:dyDescent="0.25">
      <c r="B20" s="32">
        <f t="shared" si="0"/>
        <v>42596</v>
      </c>
      <c r="C20" s="5"/>
      <c r="D20" s="5"/>
      <c r="E20" s="77"/>
      <c r="F20" s="5"/>
      <c r="G20" s="81"/>
      <c r="H20" s="73"/>
    </row>
    <row r="21" spans="2:8" s="31" customFormat="1" x14ac:dyDescent="0.25">
      <c r="B21" s="32">
        <f t="shared" si="0"/>
        <v>42597</v>
      </c>
      <c r="C21" s="5" t="s">
        <v>64</v>
      </c>
      <c r="D21" s="5"/>
      <c r="E21" s="77"/>
      <c r="F21" s="5"/>
      <c r="G21" s="81"/>
      <c r="H21" s="73"/>
    </row>
    <row r="22" spans="2:8" s="31" customFormat="1" x14ac:dyDescent="0.25">
      <c r="B22" s="33">
        <f t="shared" si="0"/>
        <v>42598</v>
      </c>
      <c r="C22" s="4"/>
      <c r="D22" s="4"/>
      <c r="E22" s="75"/>
      <c r="F22" s="4"/>
      <c r="G22" s="82"/>
      <c r="H22" s="73"/>
    </row>
    <row r="23" spans="2:8" s="31" customFormat="1" x14ac:dyDescent="0.25">
      <c r="B23" s="33">
        <f t="shared" si="0"/>
        <v>42599</v>
      </c>
      <c r="C23" s="4"/>
      <c r="D23" s="4"/>
      <c r="E23" s="75"/>
      <c r="F23" s="4"/>
      <c r="G23" s="82"/>
      <c r="H23" s="73"/>
    </row>
    <row r="24" spans="2:8" s="31" customFormat="1" x14ac:dyDescent="0.25">
      <c r="B24" s="33">
        <f t="shared" si="0"/>
        <v>42600</v>
      </c>
      <c r="C24" s="4"/>
      <c r="D24" s="4"/>
      <c r="E24" s="75"/>
      <c r="F24" s="4"/>
      <c r="G24" s="82"/>
      <c r="H24" s="73"/>
    </row>
    <row r="25" spans="2:8" s="31" customFormat="1" x14ac:dyDescent="0.25">
      <c r="B25" s="33">
        <f t="shared" si="0"/>
        <v>42601</v>
      </c>
      <c r="C25" s="4"/>
      <c r="D25" s="4"/>
      <c r="E25" s="75"/>
      <c r="F25" s="4"/>
      <c r="G25" s="82"/>
      <c r="H25" s="73"/>
    </row>
    <row r="26" spans="2:8" s="31" customFormat="1" x14ac:dyDescent="0.25">
      <c r="B26" s="32">
        <f t="shared" si="0"/>
        <v>42602</v>
      </c>
      <c r="C26" s="5"/>
      <c r="D26" s="5"/>
      <c r="E26" s="77"/>
      <c r="F26" s="5"/>
      <c r="G26" s="81"/>
      <c r="H26" s="73"/>
    </row>
    <row r="27" spans="2:8" s="31" customFormat="1" x14ac:dyDescent="0.25">
      <c r="B27" s="32">
        <f t="shared" si="0"/>
        <v>42603</v>
      </c>
      <c r="C27" s="5"/>
      <c r="D27" s="5"/>
      <c r="E27" s="77"/>
      <c r="F27" s="5"/>
      <c r="G27" s="81"/>
      <c r="H27" s="73"/>
    </row>
    <row r="28" spans="2:8" s="31" customFormat="1" x14ac:dyDescent="0.25">
      <c r="B28" s="33">
        <f t="shared" si="0"/>
        <v>42604</v>
      </c>
      <c r="C28" s="4"/>
      <c r="D28" s="4"/>
      <c r="E28" s="75"/>
      <c r="F28" s="4"/>
      <c r="G28" s="82"/>
      <c r="H28" s="73"/>
    </row>
    <row r="29" spans="2:8" s="31" customFormat="1" x14ac:dyDescent="0.25">
      <c r="B29" s="33">
        <f t="shared" si="0"/>
        <v>42605</v>
      </c>
      <c r="C29" s="4"/>
      <c r="D29" s="4"/>
      <c r="E29" s="75"/>
      <c r="F29" s="4"/>
      <c r="G29" s="82"/>
      <c r="H29" s="73"/>
    </row>
    <row r="30" spans="2:8" s="31" customFormat="1" x14ac:dyDescent="0.25">
      <c r="B30" s="33">
        <f t="shared" si="0"/>
        <v>42606</v>
      </c>
      <c r="C30" s="4"/>
      <c r="D30" s="4"/>
      <c r="E30" s="75"/>
      <c r="F30" s="4"/>
      <c r="G30" s="82"/>
      <c r="H30" s="73"/>
    </row>
    <row r="31" spans="2:8" s="31" customFormat="1" x14ac:dyDescent="0.25">
      <c r="B31" s="33">
        <f t="shared" si="0"/>
        <v>42607</v>
      </c>
      <c r="C31" s="4"/>
      <c r="D31" s="4"/>
      <c r="E31" s="75"/>
      <c r="F31" s="4"/>
      <c r="G31" s="82"/>
      <c r="H31" s="73"/>
    </row>
    <row r="32" spans="2:8" s="31" customFormat="1" x14ac:dyDescent="0.25">
      <c r="B32" s="33">
        <f t="shared" si="0"/>
        <v>42608</v>
      </c>
      <c r="C32" s="4"/>
      <c r="D32" s="4"/>
      <c r="E32" s="75"/>
      <c r="F32" s="4"/>
      <c r="G32" s="82"/>
      <c r="H32" s="73"/>
    </row>
    <row r="33" spans="2:8" s="31" customFormat="1" x14ac:dyDescent="0.25">
      <c r="B33" s="32">
        <f t="shared" si="0"/>
        <v>42609</v>
      </c>
      <c r="C33" s="5"/>
      <c r="D33" s="5"/>
      <c r="E33" s="77"/>
      <c r="F33" s="5"/>
      <c r="G33" s="81"/>
      <c r="H33" s="73"/>
    </row>
    <row r="34" spans="2:8" s="31" customFormat="1" x14ac:dyDescent="0.25">
      <c r="B34" s="32">
        <f t="shared" si="0"/>
        <v>42610</v>
      </c>
      <c r="C34" s="5"/>
      <c r="D34" s="5"/>
      <c r="E34" s="77"/>
      <c r="F34" s="5"/>
      <c r="G34" s="81"/>
      <c r="H34" s="73"/>
    </row>
    <row r="35" spans="2:8" s="31" customFormat="1" x14ac:dyDescent="0.25">
      <c r="B35" s="33">
        <f t="shared" si="0"/>
        <v>42611</v>
      </c>
      <c r="C35" s="4"/>
      <c r="D35" s="4"/>
      <c r="E35" s="75"/>
      <c r="F35" s="4"/>
      <c r="G35" s="82"/>
      <c r="H35" s="73"/>
    </row>
    <row r="36" spans="2:8" s="31" customFormat="1" x14ac:dyDescent="0.25">
      <c r="B36" s="33">
        <f t="shared" si="0"/>
        <v>42612</v>
      </c>
      <c r="C36" s="61"/>
      <c r="D36" s="4"/>
      <c r="E36" s="75"/>
      <c r="F36" s="4"/>
      <c r="G36" s="82"/>
      <c r="H36" s="73"/>
    </row>
    <row r="37" spans="2:8" s="31" customFormat="1" ht="13.8" thickBot="1" x14ac:dyDescent="0.3">
      <c r="B37" s="35">
        <f t="shared" si="0"/>
        <v>42613</v>
      </c>
      <c r="C37" s="64"/>
      <c r="D37" s="65"/>
      <c r="E37" s="80"/>
      <c r="F37" s="64"/>
      <c r="G37" s="89"/>
      <c r="H37" s="73"/>
    </row>
    <row r="38" spans="2:8" s="31" customFormat="1" x14ac:dyDescent="0.25">
      <c r="B38" s="35"/>
      <c r="C38" s="36"/>
      <c r="D38" s="37"/>
      <c r="E38" s="38">
        <f>SUM(E7:E37)*24</f>
        <v>0</v>
      </c>
      <c r="F38" s="39" t="s">
        <v>46</v>
      </c>
      <c r="G38" s="40"/>
    </row>
    <row r="39" spans="2:8" s="31" customFormat="1" x14ac:dyDescent="0.25">
      <c r="B39" s="41"/>
      <c r="C39" s="42" t="s">
        <v>57</v>
      </c>
      <c r="D39" s="43"/>
      <c r="E39" s="44">
        <f>E2*22</f>
        <v>0</v>
      </c>
      <c r="F39" s="45" t="s">
        <v>47</v>
      </c>
      <c r="G39" s="46"/>
    </row>
    <row r="40" spans="2:8" s="31" customFormat="1" x14ac:dyDescent="0.25">
      <c r="B40" s="41"/>
      <c r="C40" s="62"/>
      <c r="D40" s="47"/>
      <c r="E40" s="44">
        <f>IF(E38&gt;(22*E2),(E38-(22*E2)),0)</f>
        <v>0</v>
      </c>
      <c r="F40" s="45" t="s">
        <v>56</v>
      </c>
      <c r="G40" s="48"/>
    </row>
    <row r="41" spans="2:8" s="31" customFormat="1" x14ac:dyDescent="0.25">
      <c r="B41" s="41"/>
      <c r="C41" s="62"/>
      <c r="D41" s="43"/>
      <c r="E41" s="9"/>
      <c r="F41" s="45" t="s">
        <v>51</v>
      </c>
      <c r="G41" s="48"/>
    </row>
    <row r="42" spans="2:8" s="31" customFormat="1" x14ac:dyDescent="0.25">
      <c r="B42" s="41"/>
      <c r="C42" s="62"/>
      <c r="D42" s="43"/>
      <c r="E42" s="49" t="str">
        <f>IF(E38&gt;(22*E2),(E38*E41), "nvt")</f>
        <v>nvt</v>
      </c>
      <c r="F42" s="50" t="s">
        <v>53</v>
      </c>
      <c r="G42" s="48"/>
    </row>
    <row r="43" spans="2:8" s="31" customFormat="1" ht="13.8" thickBot="1" x14ac:dyDescent="0.3">
      <c r="B43" s="41"/>
      <c r="C43" s="62"/>
      <c r="D43" s="43"/>
      <c r="E43" s="51">
        <f>IF(E38&gt;(22*E2),(E39*E41), (E38*E41))</f>
        <v>0</v>
      </c>
      <c r="F43" s="52" t="s">
        <v>52</v>
      </c>
      <c r="G43" s="53"/>
    </row>
    <row r="44" spans="2:8" s="31" customFormat="1" x14ac:dyDescent="0.25">
      <c r="B44" s="41"/>
      <c r="C44" s="62"/>
      <c r="D44" s="43"/>
      <c r="E44" s="54">
        <f>(FLOOR(SUM(G7:G37),1))</f>
        <v>0</v>
      </c>
      <c r="F44" s="55" t="s">
        <v>49</v>
      </c>
      <c r="G44" s="56"/>
    </row>
    <row r="45" spans="2:8" s="31" customFormat="1" x14ac:dyDescent="0.25">
      <c r="B45" s="41"/>
      <c r="C45" s="62"/>
      <c r="D45" s="43"/>
      <c r="E45" s="10"/>
      <c r="F45" s="45" t="s">
        <v>50</v>
      </c>
      <c r="G45" s="48"/>
    </row>
    <row r="46" spans="2:8" s="31" customFormat="1" ht="14.4" customHeight="1" thickBot="1" x14ac:dyDescent="0.3">
      <c r="B46" s="57"/>
      <c r="C46" s="63"/>
      <c r="D46" s="58"/>
      <c r="E46" s="59">
        <f>E44*E45</f>
        <v>0</v>
      </c>
      <c r="F46" s="52" t="s">
        <v>54</v>
      </c>
      <c r="G46" s="53"/>
    </row>
    <row r="48" spans="2:8" x14ac:dyDescent="0.25">
      <c r="B48" s="23" t="s">
        <v>0</v>
      </c>
      <c r="E48" s="23" t="s">
        <v>12</v>
      </c>
      <c r="G48" s="24"/>
    </row>
  </sheetData>
  <sheetProtection algorithmName="SHA-512" hashValue="QUX71LnZCWk4hFRaI5E94x57znc1iaxAeYFTlxyRO6jtKqxtRgFn13if2bdClIZc32txKsEjbdgaDWMscjepwg==" saltValue="XI7iySYt2B+4BasgX5NB3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C25" workbookViewId="0">
      <selection activeCell="G33" sqref="G33:G34"/>
    </sheetView>
  </sheetViews>
  <sheetFormatPr defaultRowHeight="13.2" x14ac:dyDescent="0.25"/>
  <cols>
    <col min="1" max="1" width="7.88671875" style="21" customWidth="1"/>
    <col min="2" max="2" width="15.33203125" style="24" customWidth="1"/>
    <col min="3" max="3" width="70.77734375" style="21" customWidth="1"/>
    <col min="4" max="4" width="15.33203125" style="21" customWidth="1"/>
    <col min="5" max="5" width="12.33203125" style="21" customWidth="1"/>
    <col min="6" max="6" width="46.88671875" style="21" customWidth="1"/>
    <col min="7" max="7" width="11.6640625" style="21" customWidth="1"/>
    <col min="8" max="8" width="9.5546875" style="21" customWidth="1"/>
    <col min="9" max="16384" width="8.88671875" style="21"/>
  </cols>
  <sheetData>
    <row r="1" spans="1:8" x14ac:dyDescent="0.25">
      <c r="A1" s="23" t="s">
        <v>1</v>
      </c>
      <c r="C1" s="8"/>
      <c r="D1" s="19" t="s">
        <v>29</v>
      </c>
      <c r="E1" s="60"/>
      <c r="F1" s="22" t="s">
        <v>28</v>
      </c>
    </row>
    <row r="2" spans="1:8" x14ac:dyDescent="0.25">
      <c r="A2" s="19" t="s">
        <v>3</v>
      </c>
      <c r="C2" s="8"/>
      <c r="D2" s="20"/>
      <c r="E2" s="25">
        <f>E1/5</f>
        <v>0</v>
      </c>
      <c r="F2" s="19" t="s">
        <v>11</v>
      </c>
    </row>
    <row r="3" spans="1:8" x14ac:dyDescent="0.25">
      <c r="A3" s="23" t="s">
        <v>2</v>
      </c>
      <c r="C3" s="8"/>
      <c r="D3" s="20"/>
      <c r="F3" s="20"/>
      <c r="G3" s="22"/>
    </row>
    <row r="4" spans="1:8" x14ac:dyDescent="0.25">
      <c r="A4" s="22" t="s">
        <v>34</v>
      </c>
      <c r="C4" s="8"/>
      <c r="D4" s="20"/>
      <c r="F4" s="20"/>
      <c r="G4" s="22"/>
    </row>
    <row r="5" spans="1:8" x14ac:dyDescent="0.25">
      <c r="A5" s="22"/>
      <c r="B5" s="21"/>
    </row>
    <row r="6" spans="1:8" ht="35.25" customHeight="1" x14ac:dyDescent="0.25">
      <c r="B6" s="26"/>
      <c r="C6" s="27" t="s">
        <v>55</v>
      </c>
      <c r="D6" s="28" t="s">
        <v>44</v>
      </c>
      <c r="E6" s="29" t="s">
        <v>77</v>
      </c>
      <c r="F6" s="30" t="s">
        <v>43</v>
      </c>
      <c r="G6" s="29" t="s">
        <v>45</v>
      </c>
    </row>
    <row r="7" spans="1:8" s="31" customFormat="1" ht="12.75" customHeight="1" x14ac:dyDescent="0.25">
      <c r="B7" s="33">
        <v>42614</v>
      </c>
      <c r="C7" s="4"/>
      <c r="D7" s="4"/>
      <c r="E7" s="75"/>
      <c r="F7" s="4"/>
      <c r="G7" s="82"/>
      <c r="H7" s="73"/>
    </row>
    <row r="8" spans="1:8" s="31" customFormat="1" x14ac:dyDescent="0.25">
      <c r="B8" s="33">
        <f>B7+1</f>
        <v>42615</v>
      </c>
      <c r="C8" s="4"/>
      <c r="D8" s="4"/>
      <c r="E8" s="75"/>
      <c r="F8" s="4"/>
      <c r="G8" s="82"/>
      <c r="H8" s="73"/>
    </row>
    <row r="9" spans="1:8" s="31" customFormat="1" x14ac:dyDescent="0.25">
      <c r="B9" s="32">
        <f t="shared" ref="B9:B36" si="0">B8+1</f>
        <v>42616</v>
      </c>
      <c r="C9" s="5"/>
      <c r="D9" s="5"/>
      <c r="E9" s="77"/>
      <c r="F9" s="5"/>
      <c r="G9" s="81"/>
      <c r="H9" s="73"/>
    </row>
    <row r="10" spans="1:8" s="31" customFormat="1" x14ac:dyDescent="0.25">
      <c r="B10" s="32">
        <f t="shared" si="0"/>
        <v>42617</v>
      </c>
      <c r="C10" s="5"/>
      <c r="D10" s="5"/>
      <c r="E10" s="77"/>
      <c r="F10" s="5"/>
      <c r="G10" s="81"/>
      <c r="H10" s="73"/>
    </row>
    <row r="11" spans="1:8" s="31" customFormat="1" x14ac:dyDescent="0.25">
      <c r="B11" s="33">
        <f t="shared" si="0"/>
        <v>42618</v>
      </c>
      <c r="C11" s="4"/>
      <c r="D11" s="4"/>
      <c r="E11" s="75"/>
      <c r="F11" s="4"/>
      <c r="G11" s="82"/>
      <c r="H11" s="73"/>
    </row>
    <row r="12" spans="1:8" s="31" customFormat="1" x14ac:dyDescent="0.25">
      <c r="B12" s="33">
        <f t="shared" si="0"/>
        <v>42619</v>
      </c>
      <c r="C12" s="4"/>
      <c r="D12" s="4"/>
      <c r="E12" s="75"/>
      <c r="F12" s="4"/>
      <c r="G12" s="82"/>
      <c r="H12" s="73"/>
    </row>
    <row r="13" spans="1:8" s="31" customFormat="1" x14ac:dyDescent="0.25">
      <c r="B13" s="33">
        <f t="shared" si="0"/>
        <v>42620</v>
      </c>
      <c r="C13" s="4"/>
      <c r="D13" s="4"/>
      <c r="E13" s="75"/>
      <c r="F13" s="4"/>
      <c r="G13" s="82"/>
      <c r="H13" s="73"/>
    </row>
    <row r="14" spans="1:8" s="31" customFormat="1" x14ac:dyDescent="0.25">
      <c r="B14" s="33">
        <f t="shared" si="0"/>
        <v>42621</v>
      </c>
      <c r="C14" s="4"/>
      <c r="D14" s="4"/>
      <c r="E14" s="75"/>
      <c r="F14" s="4"/>
      <c r="G14" s="82"/>
      <c r="H14" s="73"/>
    </row>
    <row r="15" spans="1:8" s="31" customFormat="1" x14ac:dyDescent="0.25">
      <c r="B15" s="33">
        <f t="shared" si="0"/>
        <v>42622</v>
      </c>
      <c r="C15" s="4"/>
      <c r="D15" s="4"/>
      <c r="E15" s="75"/>
      <c r="F15" s="4"/>
      <c r="G15" s="82"/>
      <c r="H15" s="73"/>
    </row>
    <row r="16" spans="1:8" s="31" customFormat="1" x14ac:dyDescent="0.25">
      <c r="B16" s="32">
        <f t="shared" si="0"/>
        <v>42623</v>
      </c>
      <c r="C16" s="5"/>
      <c r="D16" s="5"/>
      <c r="E16" s="77"/>
      <c r="F16" s="5"/>
      <c r="G16" s="81"/>
      <c r="H16" s="73"/>
    </row>
    <row r="17" spans="2:8" s="31" customFormat="1" x14ac:dyDescent="0.25">
      <c r="B17" s="32">
        <f t="shared" si="0"/>
        <v>42624</v>
      </c>
      <c r="C17" s="5"/>
      <c r="D17" s="5"/>
      <c r="E17" s="77"/>
      <c r="F17" s="5"/>
      <c r="G17" s="81"/>
      <c r="H17" s="73"/>
    </row>
    <row r="18" spans="2:8" s="31" customFormat="1" x14ac:dyDescent="0.25">
      <c r="B18" s="33">
        <f t="shared" si="0"/>
        <v>42625</v>
      </c>
      <c r="C18" s="4"/>
      <c r="D18" s="4"/>
      <c r="E18" s="75"/>
      <c r="F18" s="4"/>
      <c r="G18" s="82"/>
      <c r="H18" s="73"/>
    </row>
    <row r="19" spans="2:8" s="31" customFormat="1" x14ac:dyDescent="0.25">
      <c r="B19" s="33">
        <f t="shared" si="0"/>
        <v>42626</v>
      </c>
      <c r="C19" s="4"/>
      <c r="D19" s="4"/>
      <c r="E19" s="75"/>
      <c r="F19" s="4"/>
      <c r="G19" s="82"/>
      <c r="H19" s="73"/>
    </row>
    <row r="20" spans="2:8" s="31" customFormat="1" x14ac:dyDescent="0.25">
      <c r="B20" s="33">
        <f t="shared" si="0"/>
        <v>42627</v>
      </c>
      <c r="C20" s="4"/>
      <c r="D20" s="4"/>
      <c r="E20" s="75"/>
      <c r="F20" s="4"/>
      <c r="G20" s="82"/>
      <c r="H20" s="73"/>
    </row>
    <row r="21" spans="2:8" s="31" customFormat="1" x14ac:dyDescent="0.25">
      <c r="B21" s="33">
        <f t="shared" si="0"/>
        <v>42628</v>
      </c>
      <c r="C21" s="4"/>
      <c r="D21" s="4"/>
      <c r="E21" s="75"/>
      <c r="F21" s="4"/>
      <c r="G21" s="82"/>
      <c r="H21" s="73"/>
    </row>
    <row r="22" spans="2:8" s="31" customFormat="1" x14ac:dyDescent="0.25">
      <c r="B22" s="33">
        <f t="shared" si="0"/>
        <v>42629</v>
      </c>
      <c r="C22" s="4"/>
      <c r="D22" s="4"/>
      <c r="E22" s="75"/>
      <c r="F22" s="4"/>
      <c r="G22" s="82"/>
      <c r="H22" s="73"/>
    </row>
    <row r="23" spans="2:8" s="31" customFormat="1" x14ac:dyDescent="0.25">
      <c r="B23" s="32">
        <f t="shared" si="0"/>
        <v>42630</v>
      </c>
      <c r="C23" s="5"/>
      <c r="D23" s="5"/>
      <c r="E23" s="77"/>
      <c r="F23" s="5"/>
      <c r="G23" s="81"/>
      <c r="H23" s="73"/>
    </row>
    <row r="24" spans="2:8" s="31" customFormat="1" x14ac:dyDescent="0.25">
      <c r="B24" s="32">
        <f t="shared" si="0"/>
        <v>42631</v>
      </c>
      <c r="C24" s="5"/>
      <c r="D24" s="5"/>
      <c r="E24" s="77"/>
      <c r="F24" s="5"/>
      <c r="G24" s="81"/>
      <c r="H24" s="73"/>
    </row>
    <row r="25" spans="2:8" s="31" customFormat="1" x14ac:dyDescent="0.25">
      <c r="B25" s="33">
        <f t="shared" si="0"/>
        <v>42632</v>
      </c>
      <c r="C25" s="4"/>
      <c r="D25" s="4"/>
      <c r="E25" s="75"/>
      <c r="F25" s="4"/>
      <c r="G25" s="82"/>
      <c r="H25" s="73"/>
    </row>
    <row r="26" spans="2:8" s="31" customFormat="1" x14ac:dyDescent="0.25">
      <c r="B26" s="33">
        <f t="shared" si="0"/>
        <v>42633</v>
      </c>
      <c r="C26" s="4"/>
      <c r="D26" s="4"/>
      <c r="E26" s="75"/>
      <c r="F26" s="4"/>
      <c r="G26" s="82"/>
      <c r="H26" s="73"/>
    </row>
    <row r="27" spans="2:8" s="31" customFormat="1" x14ac:dyDescent="0.25">
      <c r="B27" s="33">
        <f t="shared" si="0"/>
        <v>42634</v>
      </c>
      <c r="C27" s="4"/>
      <c r="D27" s="4"/>
      <c r="E27" s="75"/>
      <c r="F27" s="4"/>
      <c r="G27" s="82"/>
      <c r="H27" s="73"/>
    </row>
    <row r="28" spans="2:8" s="31" customFormat="1" x14ac:dyDescent="0.25">
      <c r="B28" s="33">
        <f t="shared" si="0"/>
        <v>42635</v>
      </c>
      <c r="C28" s="4"/>
      <c r="D28" s="4"/>
      <c r="E28" s="75"/>
      <c r="F28" s="4"/>
      <c r="G28" s="82"/>
      <c r="H28" s="73"/>
    </row>
    <row r="29" spans="2:8" s="31" customFormat="1" x14ac:dyDescent="0.25">
      <c r="B29" s="33">
        <f t="shared" si="0"/>
        <v>42636</v>
      </c>
      <c r="C29" s="4"/>
      <c r="D29" s="4"/>
      <c r="E29" s="75"/>
      <c r="F29" s="4"/>
      <c r="G29" s="82"/>
      <c r="H29" s="73"/>
    </row>
    <row r="30" spans="2:8" s="31" customFormat="1" x14ac:dyDescent="0.25">
      <c r="B30" s="32">
        <f t="shared" si="0"/>
        <v>42637</v>
      </c>
      <c r="C30" s="5"/>
      <c r="D30" s="5"/>
      <c r="E30" s="77"/>
      <c r="F30" s="5"/>
      <c r="G30" s="81"/>
      <c r="H30" s="73"/>
    </row>
    <row r="31" spans="2:8" s="31" customFormat="1" x14ac:dyDescent="0.25">
      <c r="B31" s="32">
        <f t="shared" si="0"/>
        <v>42638</v>
      </c>
      <c r="C31" s="5"/>
      <c r="D31" s="5"/>
      <c r="E31" s="77"/>
      <c r="F31" s="5"/>
      <c r="G31" s="81"/>
      <c r="H31" s="73"/>
    </row>
    <row r="32" spans="2:8" s="31" customFormat="1" x14ac:dyDescent="0.25">
      <c r="B32" s="33">
        <f t="shared" si="0"/>
        <v>42639</v>
      </c>
      <c r="C32" s="4"/>
      <c r="D32" s="4"/>
      <c r="E32" s="75"/>
      <c r="F32" s="4"/>
      <c r="G32" s="82"/>
      <c r="H32" s="73"/>
    </row>
    <row r="33" spans="2:8" s="31" customFormat="1" x14ac:dyDescent="0.25">
      <c r="B33" s="33">
        <f t="shared" si="0"/>
        <v>42640</v>
      </c>
      <c r="C33" s="4"/>
      <c r="D33" s="4"/>
      <c r="E33" s="75"/>
      <c r="F33" s="4"/>
      <c r="G33" s="82"/>
      <c r="H33" s="73"/>
    </row>
    <row r="34" spans="2:8" s="31" customFormat="1" x14ac:dyDescent="0.25">
      <c r="B34" s="33">
        <f t="shared" si="0"/>
        <v>42641</v>
      </c>
      <c r="C34" s="4"/>
      <c r="D34" s="4"/>
      <c r="E34" s="75"/>
      <c r="F34" s="4"/>
      <c r="G34" s="82"/>
      <c r="H34" s="73"/>
    </row>
    <row r="35" spans="2:8" s="31" customFormat="1" x14ac:dyDescent="0.25">
      <c r="B35" s="33">
        <f t="shared" si="0"/>
        <v>42642</v>
      </c>
      <c r="C35" s="4"/>
      <c r="D35" s="4"/>
      <c r="E35" s="75"/>
      <c r="F35" s="4"/>
      <c r="G35" s="82"/>
      <c r="H35" s="73"/>
    </row>
    <row r="36" spans="2:8" s="31" customFormat="1" ht="13.8" thickBot="1" x14ac:dyDescent="0.3">
      <c r="B36" s="33">
        <f t="shared" si="0"/>
        <v>42643</v>
      </c>
      <c r="C36" s="61"/>
      <c r="D36" s="4"/>
      <c r="E36" s="75"/>
      <c r="F36" s="4"/>
      <c r="G36" s="82"/>
      <c r="H36" s="73"/>
    </row>
    <row r="37" spans="2:8" s="31" customFormat="1" x14ac:dyDescent="0.25">
      <c r="B37" s="35"/>
      <c r="C37" s="36"/>
      <c r="D37" s="37"/>
      <c r="E37" s="38">
        <f>SUM(E7:E36)*24</f>
        <v>0</v>
      </c>
      <c r="F37" s="39" t="s">
        <v>46</v>
      </c>
      <c r="G37" s="40"/>
    </row>
    <row r="38" spans="2:8" s="31" customFormat="1" x14ac:dyDescent="0.25">
      <c r="B38" s="41"/>
      <c r="C38" s="42" t="s">
        <v>57</v>
      </c>
      <c r="D38" s="43"/>
      <c r="E38" s="44">
        <f>E2*22</f>
        <v>0</v>
      </c>
      <c r="F38" s="45" t="s">
        <v>47</v>
      </c>
      <c r="G38" s="46"/>
    </row>
    <row r="39" spans="2:8" s="31" customFormat="1" x14ac:dyDescent="0.25">
      <c r="B39" s="41"/>
      <c r="C39" s="62"/>
      <c r="D39" s="47"/>
      <c r="E39" s="44">
        <f>IF(E37&gt;(22*E2),(E37-(22*E2)),0)</f>
        <v>0</v>
      </c>
      <c r="F39" s="45" t="s">
        <v>56</v>
      </c>
      <c r="G39" s="48"/>
    </row>
    <row r="40" spans="2:8" s="31" customFormat="1" x14ac:dyDescent="0.25">
      <c r="B40" s="41"/>
      <c r="C40" s="62"/>
      <c r="D40" s="43"/>
      <c r="E40" s="9"/>
      <c r="F40" s="45" t="s">
        <v>51</v>
      </c>
      <c r="G40" s="48"/>
    </row>
    <row r="41" spans="2:8" s="31" customFormat="1" x14ac:dyDescent="0.25">
      <c r="B41" s="41"/>
      <c r="C41" s="62"/>
      <c r="D41" s="43"/>
      <c r="E41" s="49" t="str">
        <f>IF(E37&gt;(22*E2),(E37*E40), "nvt")</f>
        <v>nvt</v>
      </c>
      <c r="F41" s="50" t="s">
        <v>53</v>
      </c>
      <c r="G41" s="48"/>
    </row>
    <row r="42" spans="2:8" s="31" customFormat="1" ht="13.8" thickBot="1" x14ac:dyDescent="0.3">
      <c r="B42" s="41"/>
      <c r="C42" s="62"/>
      <c r="D42" s="43"/>
      <c r="E42" s="51">
        <f>IF(E37&gt;(22*E2),(E38*E40), (E37*E40))</f>
        <v>0</v>
      </c>
      <c r="F42" s="52" t="s">
        <v>52</v>
      </c>
      <c r="G42" s="53"/>
    </row>
    <row r="43" spans="2:8" s="31" customFormat="1" x14ac:dyDescent="0.25">
      <c r="B43" s="41"/>
      <c r="C43" s="62"/>
      <c r="D43" s="43"/>
      <c r="E43" s="54">
        <f>(FLOOR(SUM(G7:G36),1))</f>
        <v>0</v>
      </c>
      <c r="F43" s="55" t="s">
        <v>49</v>
      </c>
      <c r="G43" s="56"/>
    </row>
    <row r="44" spans="2:8" s="31" customFormat="1" x14ac:dyDescent="0.25">
      <c r="B44" s="41"/>
      <c r="C44" s="62"/>
      <c r="D44" s="43"/>
      <c r="E44" s="10"/>
      <c r="F44" s="45" t="s">
        <v>50</v>
      </c>
      <c r="G44" s="48"/>
    </row>
    <row r="45" spans="2:8" s="31" customFormat="1" ht="14.4" customHeight="1" thickBot="1" x14ac:dyDescent="0.3">
      <c r="B45" s="57"/>
      <c r="C45" s="63"/>
      <c r="D45" s="58"/>
      <c r="E45" s="59">
        <f>E43*E44</f>
        <v>0</v>
      </c>
      <c r="F45" s="52" t="s">
        <v>54</v>
      </c>
      <c r="G45" s="53"/>
    </row>
    <row r="47" spans="2:8" x14ac:dyDescent="0.25">
      <c r="B47" s="23" t="s">
        <v>0</v>
      </c>
      <c r="E47" s="23" t="s">
        <v>12</v>
      </c>
      <c r="G47" s="24"/>
    </row>
  </sheetData>
  <sheetProtection algorithmName="SHA-512" hashValue="1CxuWwhl+YhTKzzcHpiUxDmUEp2ECjMDW4iLen6fvbZ1Wr0DfikcsSeOtBR9Xd6r7VlQnOYdxIRsgI7w05BgKg==" saltValue="5oNMRJlW9hEqfom1cfdp7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jan</vt:lpstr>
      <vt:lpstr>feb</vt:lpstr>
      <vt:lpstr>maa</vt:lpstr>
      <vt:lpstr>apr</vt:lpstr>
      <vt:lpstr>mei</vt:lpstr>
      <vt:lpstr>jun</vt:lpstr>
      <vt:lpstr>jul</vt:lpstr>
      <vt:lpstr>aug</vt:lpstr>
      <vt:lpstr>sep</vt:lpstr>
      <vt:lpstr>okt</vt:lpstr>
      <vt:lpstr>nov</vt:lpstr>
      <vt:lpstr>dec</vt:lpstr>
      <vt:lpstr>SUT</vt:lpstr>
      <vt:lpstr> INSTRUCTIE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Minner, Heidi</dc:creator>
  <cp:lastModifiedBy>Bovijn, Eveline</cp:lastModifiedBy>
  <cp:lastPrinted>2015-11-18T08:37:04Z</cp:lastPrinted>
  <dcterms:created xsi:type="dcterms:W3CDTF">1996-10-14T23:33:28Z</dcterms:created>
  <dcterms:modified xsi:type="dcterms:W3CDTF">2017-12-01T10:15:05Z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