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bruikersgegevens\bovijnev\Documents\testen website\EFRO\"/>
    </mc:Choice>
  </mc:AlternateContent>
  <bookViews>
    <workbookView xWindow="0" yWindow="0" windowWidth="23040" windowHeight="9216"/>
  </bookViews>
  <sheets>
    <sheet name="jan" sheetId="1" r:id="rId1"/>
    <sheet name="feb" sheetId="5" r:id="rId2"/>
    <sheet name="maa" sheetId="7" r:id="rId3"/>
    <sheet name="apr" sheetId="8" r:id="rId4"/>
    <sheet name="mei" sheetId="9" r:id="rId5"/>
    <sheet name="jun" sheetId="12" r:id="rId6"/>
    <sheet name="jul" sheetId="11" r:id="rId7"/>
    <sheet name="aug" sheetId="10" r:id="rId8"/>
    <sheet name="sep" sheetId="6" r:id="rId9"/>
    <sheet name="okt" sheetId="4" r:id="rId10"/>
    <sheet name="nov" sheetId="2" r:id="rId11"/>
    <sheet name="dec" sheetId="3" r:id="rId12"/>
    <sheet name="SUT" sheetId="14" r:id="rId13"/>
    <sheet name=" INSTRUCTIE" sheetId="13" r:id="rId14"/>
  </sheets>
  <calcPr calcId="162913"/>
</workbook>
</file>

<file path=xl/calcChain.xml><?xml version="1.0" encoding="utf-8"?>
<calcChain xmlns="http://schemas.openxmlformats.org/spreadsheetml/2006/main">
  <c r="E44" i="3" l="1"/>
  <c r="E43" i="2"/>
  <c r="E44" i="4"/>
  <c r="E43" i="6"/>
  <c r="E44" i="10"/>
  <c r="E44" i="11"/>
  <c r="E43" i="12"/>
  <c r="E44" i="9"/>
  <c r="E43" i="8"/>
  <c r="E44" i="7"/>
  <c r="E41" i="5"/>
  <c r="E44" i="1"/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7" i="3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7" i="2"/>
  <c r="E37" i="2" s="1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7" i="4"/>
  <c r="E38" i="4" s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7" i="6"/>
  <c r="E37" i="6" s="1"/>
  <c r="H8" i="10"/>
  <c r="H9" i="10"/>
  <c r="H10" i="10"/>
  <c r="H11" i="10"/>
  <c r="E38" i="10" s="1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7" i="10"/>
  <c r="H8" i="11"/>
  <c r="H9" i="11"/>
  <c r="H10" i="11"/>
  <c r="H11" i="11"/>
  <c r="E38" i="11" s="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7" i="11"/>
  <c r="H8" i="12"/>
  <c r="H9" i="12"/>
  <c r="H10" i="12"/>
  <c r="H11" i="12"/>
  <c r="E37" i="12" s="1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7" i="12"/>
  <c r="H8" i="9"/>
  <c r="E38" i="9" s="1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7" i="9"/>
  <c r="H8" i="8"/>
  <c r="E37" i="8" s="1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7" i="8"/>
  <c r="H8" i="7"/>
  <c r="E38" i="7" s="1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7" i="7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7" i="5"/>
  <c r="E38" i="3" l="1"/>
  <c r="E35" i="5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7" i="1"/>
  <c r="E38" i="1" l="1"/>
  <c r="E46" i="3" l="1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E2" i="3"/>
  <c r="E45" i="2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E2" i="2"/>
  <c r="E46" i="4"/>
  <c r="B8" i="4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E2" i="4"/>
  <c r="E45" i="6"/>
  <c r="B8" i="6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E2" i="6"/>
  <c r="E46" i="10"/>
  <c r="B8" i="10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E2" i="10"/>
  <c r="E46" i="11"/>
  <c r="B8" i="1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E2" i="11"/>
  <c r="E45" i="12"/>
  <c r="B8" i="12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E2" i="12"/>
  <c r="E46" i="9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E2" i="9"/>
  <c r="E45" i="8"/>
  <c r="B8" i="8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E2" i="8"/>
  <c r="E46" i="7"/>
  <c r="B8" i="7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E2" i="7"/>
  <c r="E43" i="5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E2" i="5"/>
  <c r="E38" i="8" l="1"/>
  <c r="E39" i="8"/>
  <c r="E42" i="8"/>
  <c r="E41" i="8"/>
  <c r="E43" i="10"/>
  <c r="E42" i="10"/>
  <c r="E40" i="10"/>
  <c r="E39" i="10"/>
  <c r="E39" i="3"/>
  <c r="E40" i="3"/>
  <c r="E43" i="3"/>
  <c r="E42" i="3"/>
  <c r="E39" i="7"/>
  <c r="E42" i="7"/>
  <c r="E40" i="7"/>
  <c r="E43" i="7"/>
  <c r="E43" i="11"/>
  <c r="E42" i="11"/>
  <c r="E40" i="11"/>
  <c r="E39" i="11"/>
  <c r="E38" i="2"/>
  <c r="E42" i="2"/>
  <c r="E41" i="2"/>
  <c r="E39" i="2"/>
  <c r="E36" i="5"/>
  <c r="E39" i="5"/>
  <c r="E37" i="5"/>
  <c r="E40" i="5"/>
  <c r="E38" i="12"/>
  <c r="E39" i="12"/>
  <c r="E42" i="12"/>
  <c r="E41" i="12"/>
  <c r="E39" i="4"/>
  <c r="E43" i="4"/>
  <c r="E42" i="4"/>
  <c r="E40" i="4"/>
  <c r="E39" i="9"/>
  <c r="E43" i="9"/>
  <c r="E42" i="9"/>
  <c r="E40" i="9"/>
  <c r="E38" i="6"/>
  <c r="E42" i="6"/>
  <c r="E41" i="6"/>
  <c r="E39" i="6"/>
  <c r="B27" i="5"/>
  <c r="B28" i="5" s="1"/>
  <c r="B29" i="5" s="1"/>
  <c r="B30" i="5" s="1"/>
  <c r="B31" i="5" s="1"/>
  <c r="B32" i="5" s="1"/>
  <c r="B33" i="5" s="1"/>
  <c r="B34" i="5" s="1"/>
  <c r="E2" i="1"/>
  <c r="E46" i="1"/>
  <c r="F20" i="14"/>
  <c r="G20" i="14" s="1"/>
  <c r="F3" i="14"/>
  <c r="G3" i="14" s="1"/>
  <c r="F4" i="14"/>
  <c r="G4" i="14" s="1"/>
  <c r="F5" i="14"/>
  <c r="G5" i="14" s="1"/>
  <c r="F6" i="14"/>
  <c r="G6" i="14" s="1"/>
  <c r="F7" i="14"/>
  <c r="G7" i="14" s="1"/>
  <c r="F8" i="14"/>
  <c r="G8" i="14"/>
  <c r="F9" i="14"/>
  <c r="G9" i="14" s="1"/>
  <c r="F10" i="14"/>
  <c r="G10" i="14" s="1"/>
  <c r="F11" i="14"/>
  <c r="G11" i="14" s="1"/>
  <c r="F12" i="14"/>
  <c r="G12" i="14"/>
  <c r="F13" i="14"/>
  <c r="G13" i="14" s="1"/>
  <c r="F14" i="14"/>
  <c r="G14" i="14"/>
  <c r="F15" i="14"/>
  <c r="G15" i="14" s="1"/>
  <c r="F16" i="14"/>
  <c r="G16" i="14"/>
  <c r="F17" i="14"/>
  <c r="G17" i="14" s="1"/>
  <c r="F18" i="14"/>
  <c r="G18" i="14" s="1"/>
  <c r="F19" i="14"/>
  <c r="G19" i="14" s="1"/>
  <c r="F2" i="14"/>
  <c r="G2" i="14" s="1"/>
  <c r="E39" i="1" l="1"/>
  <c r="E43" i="1"/>
  <c r="E42" i="1"/>
  <c r="E40" i="1"/>
  <c r="B8" i="1"/>
  <c r="B9" i="1" s="1"/>
  <c r="B10" i="1" s="1"/>
  <c r="B11" i="1" s="1"/>
  <c r="B12" i="1" s="1"/>
  <c r="B13" i="1" s="1"/>
  <c r="B14" i="1" s="1"/>
  <c r="B15" i="1" s="1"/>
  <c r="B16" i="1" l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<sst xmlns="http://schemas.openxmlformats.org/spreadsheetml/2006/main" count="344" uniqueCount="79">
  <si>
    <t>Datum &amp; handtekening personeelslid:</t>
  </si>
  <si>
    <t>PROJECTNUMMER:</t>
  </si>
  <si>
    <t>NAAM PERSONEELSLID:</t>
  </si>
  <si>
    <t>WERKGEVER:</t>
  </si>
  <si>
    <t>Nieuwjaarsdag</t>
  </si>
  <si>
    <t>INSTRUCTIE TIJDSREGISTRATIE EFRO</t>
  </si>
  <si>
    <t>1)</t>
  </si>
  <si>
    <t>2)</t>
  </si>
  <si>
    <t>3)</t>
  </si>
  <si>
    <t>4)</t>
  </si>
  <si>
    <t>5)</t>
  </si>
  <si>
    <t>uur/dag</t>
  </si>
  <si>
    <t>Datum &amp; handtekening leidinggevende:</t>
  </si>
  <si>
    <t>Paasmaandag</t>
  </si>
  <si>
    <t>Feest van de Arbeid</t>
  </si>
  <si>
    <t>Pinkstermaandag</t>
  </si>
  <si>
    <t>Nationale feestdag</t>
  </si>
  <si>
    <t>Allerheiligen</t>
  </si>
  <si>
    <t>Wapenstilstand</t>
  </si>
  <si>
    <t>Kerstmis</t>
  </si>
  <si>
    <t>Geef, op de dagen waarop gewerkt werd in het kader van het EFRO-project:</t>
  </si>
  <si>
    <t>Deze tijdsregistratie omvat alle werkelijk gepresteerde uren in het kader van de uitvoering van het EFRO-project.</t>
  </si>
  <si>
    <t xml:space="preserve">   ° de gereden reisweg indien kilometers worden ingebracht</t>
  </si>
  <si>
    <t xml:space="preserve">   ° een duidelijke omschrijving van de EFRO-activiteiten</t>
  </si>
  <si>
    <t>€/km</t>
  </si>
  <si>
    <t>Vul het standaarduurtarief voor de betrokken werknemer in, de in te dienen loonkost wordt automatisch berekend</t>
  </si>
  <si>
    <t>Vul de kilometervergoeding in die geldig is voor de Vlaamse overheid (cfr. www.efro.be voor de meest recente gegevens) .</t>
  </si>
  <si>
    <t>7)</t>
  </si>
  <si>
    <t>uur/week</t>
  </si>
  <si>
    <t>ARBEIDSREGIME:</t>
  </si>
  <si>
    <t>Vul bovenaan projectnummer, werkgever, naam personeelslid en arbeidsregime in. Arbeidsregime wordt uitgedrukt als aantal te presteren uren per week volgens arbeidscontract.</t>
  </si>
  <si>
    <t>Indien er op maandbasis overuren worden ingediend, dan worden deze automatisch berekend.</t>
  </si>
  <si>
    <t>Dit geldt eveneens voor eventuele projecturen gepresteerd tijdens weekend- of feestdagen.</t>
  </si>
  <si>
    <t>De Beheersautoriteit kan beslissen tot schrapping van alle ingediende overuren indien het bewijs van deze overuren als onvoldoende wordt beschouwd.</t>
  </si>
  <si>
    <t>NAAM LEIDINGGEVENDE:</t>
  </si>
  <si>
    <t>Standaarduurtarief = brutomaandloon (januari) x 1,2%</t>
  </si>
  <si>
    <t>Personeelslid</t>
  </si>
  <si>
    <t>Jaar</t>
  </si>
  <si>
    <t>Brutoloon (van januari van dat jaar of eerste volle maand gewerkt in dat jaar)</t>
  </si>
  <si>
    <t>Brutoloon verrekend naar 100%</t>
  </si>
  <si>
    <t>SUT (brutoloon * 1,2 %)</t>
  </si>
  <si>
    <t>Tewerkstellingspercentage (volgens arbeidsovereenkomst)</t>
  </si>
  <si>
    <t>Werkgever</t>
  </si>
  <si>
    <t>REISWEG</t>
  </si>
  <si>
    <t>WERKPAKKET</t>
  </si>
  <si>
    <t>KM EFRO</t>
  </si>
  <si>
    <t>uren gepresteerd</t>
  </si>
  <si>
    <t>uren volgens arbeidsovereenkomst</t>
  </si>
  <si>
    <t xml:space="preserve">   vanaf 01/07/2015:</t>
  </si>
  <si>
    <t>km gereden</t>
  </si>
  <si>
    <t>€/km (kilometervergoeding Vlaamse overheid)</t>
  </si>
  <si>
    <t>€/u (SUT max. 100€/u)</t>
  </si>
  <si>
    <t>personeelskost zonder overuren</t>
  </si>
  <si>
    <t>personeelskost met overuren</t>
  </si>
  <si>
    <t>verplaatsingskost</t>
  </si>
  <si>
    <t>DUIDELIJKE OMSCHRIJVING EFRO-ACTIVITEIT</t>
  </si>
  <si>
    <t>overuren</t>
  </si>
  <si>
    <r>
      <rPr>
        <b/>
        <u/>
        <sz val="10"/>
        <rFont val="FlandersArtSans-Regular"/>
      </rPr>
      <t>Toelichting</t>
    </r>
    <r>
      <rPr>
        <b/>
        <sz val="10"/>
        <rFont val="FlandersArtSans-Regular"/>
      </rPr>
      <t>:</t>
    </r>
    <r>
      <rPr>
        <sz val="10"/>
        <rFont val="FlandersArtSans-Regular"/>
      </rPr>
      <t xml:space="preserve"> </t>
    </r>
  </si>
  <si>
    <t xml:space="preserve">   ° het betrokken werkpakket of werkpakketten zoals voorzien in de projectgoedkeuring</t>
  </si>
  <si>
    <t xml:space="preserve">   ° de werkelijk gepresteerde uren activiteit ikv EFRO-project, in decimale notatie (bv. 4,50)</t>
  </si>
  <si>
    <t xml:space="preserve">      (verlof, ziekte, teamactiviteiten, algemene opleidingen ed. kunnen niet ingebracht worden als EFRO uren)</t>
  </si>
  <si>
    <t xml:space="preserve">   ° de gereden kilometers ikv EFRO-project</t>
  </si>
  <si>
    <t>Pasen</t>
  </si>
  <si>
    <t>O.L.H. Hemelvaart</t>
  </si>
  <si>
    <t>Pinksteren</t>
  </si>
  <si>
    <t>O.L.V.Hemelvaart</t>
  </si>
  <si>
    <t>6)</t>
  </si>
  <si>
    <t>Datum en handtekening van personeelslid en leidinggevende.</t>
  </si>
  <si>
    <t>Het totaal van de gepresteerde uren wordt automatisch berekend.</t>
  </si>
  <si>
    <t>De berekening van het standaarduurtarief kan eenvoudig gebeuren via de tabel opgenomen in het tabblad SUT.</t>
  </si>
  <si>
    <t>Het totaal van de kilometers wordt automatisch berekend.</t>
  </si>
  <si>
    <t>Geef indien nodig bijkomende toelichting in het veld 'Toelichting'.</t>
  </si>
  <si>
    <r>
      <t>LET OP</t>
    </r>
    <r>
      <rPr>
        <sz val="10"/>
        <rFont val="FlandersArtSans-Regular"/>
      </rPr>
      <t>: overuren zijn enkel subsidiabel indien deze betaald of gecompenseerd werden</t>
    </r>
  </si>
  <si>
    <t xml:space="preserve">   Mogelijkheid 1: het effectief indienen van de overuren en het bewijzen van de betaling of de compensatie van deze overuren bij de controle van de kosten</t>
  </si>
  <si>
    <t xml:space="preserve">   Mogelijkheid 2: het beperken van de ingediende uren tot het maximum aantal te presteren uren per maand conform het arbeidscontract</t>
  </si>
  <si>
    <t>Beide mogelijkheden worden berekend in de tijdsregistratie. Bij indiening van de kosten in de EFRO-toepassing wordt de keuze gemaakt tussen indiening met of zonder overuren.</t>
  </si>
  <si>
    <t>De kilometerkost wordt automatisch berekend en kan worden ingediend in de EFRO-toepassing.</t>
  </si>
  <si>
    <t xml:space="preserve">   vanaf 01/07/2016:</t>
  </si>
  <si>
    <t>UREN EFRO decimaal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</si>
</sst>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/mm/yy;@"/>
    <numFmt numFmtId="165" formatCode="_ [$€-813]\ * #,##0.00_ ;_ [$€-813]\ * \-#,##0.00_ ;_ [$€-813]\ * &quot;-&quot;??_ ;_ @_ "/>
    <numFmt numFmtId="166" formatCode="0.0000"/>
    <numFmt numFmtId="167" formatCode="#,##0_ ;\-#,##0\ "/>
    <numFmt numFmtId="168" formatCode="&quot;€&quot;\ #,##0.00;[Red]&quot;€&quot;\ #,##0.00"/>
    <numFmt numFmtId="169" formatCode="0.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FlandersArtSans-Regular"/>
    </font>
    <font>
      <sz val="10"/>
      <name val="FlandersArtSans-Regular"/>
    </font>
    <font>
      <b/>
      <u/>
      <sz val="10"/>
      <name val="FlandersArtSans-Regula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164" fontId="4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4" fillId="0" borderId="2" xfId="0" applyFont="1" applyFill="1" applyBorder="1" applyAlignment="1" applyProtection="1">
      <alignment vertical="top" wrapText="1" shrinkToFit="1"/>
      <protection locked="0"/>
    </xf>
    <xf numFmtId="2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2" borderId="2" xfId="0" applyFont="1" applyFill="1" applyBorder="1" applyAlignment="1" applyProtection="1">
      <alignment vertical="top" wrapText="1" shrinkToFit="1"/>
      <protection locked="0"/>
    </xf>
    <xf numFmtId="2" fontId="4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2" borderId="4" xfId="0" applyFont="1" applyFill="1" applyBorder="1" applyAlignment="1" applyProtection="1">
      <alignment vertical="top" wrapText="1" shrinkToFit="1"/>
      <protection locked="0"/>
    </xf>
    <xf numFmtId="2" fontId="4" fillId="2" borderId="3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2" borderId="1" xfId="0" applyFont="1" applyFill="1" applyBorder="1" applyAlignment="1" applyProtection="1">
      <alignment vertical="top" wrapText="1" shrinkToFi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4" fontId="4" fillId="0" borderId="9" xfId="0" applyNumberFormat="1" applyFont="1" applyFill="1" applyBorder="1" applyAlignment="1" applyProtection="1">
      <alignment vertical="top" wrapText="1" shrinkToFit="1"/>
      <protection locked="0"/>
    </xf>
    <xf numFmtId="166" fontId="4" fillId="0" borderId="9" xfId="0" applyNumberFormat="1" applyFont="1" applyFill="1" applyBorder="1" applyAlignment="1" applyProtection="1">
      <alignment vertical="top" wrapText="1" shrinkToFit="1"/>
      <protection locked="0"/>
    </xf>
    <xf numFmtId="0" fontId="4" fillId="0" borderId="1" xfId="0" applyFont="1" applyBorder="1" applyAlignment="1">
      <alignment textRotation="45" wrapText="1"/>
    </xf>
    <xf numFmtId="10" fontId="4" fillId="0" borderId="1" xfId="1" applyNumberFormat="1" applyFont="1" applyBorder="1" applyAlignment="1">
      <alignment textRotation="45" wrapText="1"/>
    </xf>
    <xf numFmtId="4" fontId="4" fillId="0" borderId="1" xfId="0" applyNumberFormat="1" applyFont="1" applyBorder="1"/>
    <xf numFmtId="10" fontId="4" fillId="0" borderId="0" xfId="1" applyNumberFormat="1" applyFont="1"/>
    <xf numFmtId="0" fontId="5" fillId="0" borderId="0" xfId="0" applyFont="1"/>
    <xf numFmtId="0" fontId="4" fillId="0" borderId="2" xfId="0" applyFont="1" applyBorder="1"/>
    <xf numFmtId="0" fontId="4" fillId="0" borderId="16" xfId="0" applyFont="1" applyBorder="1"/>
    <xf numFmtId="0" fontId="4" fillId="0" borderId="9" xfId="0" applyFont="1" applyBorder="1"/>
    <xf numFmtId="0" fontId="4" fillId="0" borderId="0" xfId="0" applyFont="1" applyFill="1" applyBorder="1" applyAlignment="1" applyProtection="1">
      <alignment horizontal="left"/>
    </xf>
    <xf numFmtId="164" fontId="4" fillId="0" borderId="1" xfId="0" applyNumberFormat="1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164" fontId="3" fillId="2" borderId="1" xfId="0" applyNumberFormat="1" applyFont="1" applyFill="1" applyBorder="1" applyAlignment="1" applyProtection="1">
      <alignment horizontal="left" vertical="top"/>
    </xf>
    <xf numFmtId="164" fontId="3" fillId="0" borderId="1" xfId="0" applyNumberFormat="1" applyFont="1" applyFill="1" applyBorder="1" applyAlignment="1" applyProtection="1">
      <alignment horizontal="left" vertical="top"/>
    </xf>
    <xf numFmtId="164" fontId="3" fillId="2" borderId="3" xfId="0" applyNumberFormat="1" applyFont="1" applyFill="1" applyBorder="1" applyAlignment="1" applyProtection="1">
      <alignment horizontal="left" vertical="top"/>
    </xf>
    <xf numFmtId="164" fontId="3" fillId="0" borderId="3" xfId="0" applyNumberFormat="1" applyFont="1" applyFill="1" applyBorder="1" applyAlignment="1" applyProtection="1">
      <alignment horizontal="left" vertical="top"/>
    </xf>
    <xf numFmtId="0" fontId="4" fillId="0" borderId="6" xfId="0" applyFont="1" applyFill="1" applyBorder="1" applyAlignment="1" applyProtection="1">
      <alignment vertical="top" wrapText="1" shrinkToFit="1"/>
    </xf>
    <xf numFmtId="0" fontId="4" fillId="0" borderId="3" xfId="0" applyFont="1" applyFill="1" applyBorder="1" applyAlignment="1" applyProtection="1">
      <alignment vertical="top" wrapText="1" shrinkToFit="1"/>
    </xf>
    <xf numFmtId="4" fontId="4" fillId="0" borderId="18" xfId="0" applyNumberFormat="1" applyFont="1" applyFill="1" applyBorder="1" applyAlignment="1" applyProtection="1">
      <alignment vertical="top" wrapText="1" shrinkToFit="1"/>
    </xf>
    <xf numFmtId="0" fontId="4" fillId="0" borderId="10" xfId="0" applyFont="1" applyFill="1" applyBorder="1" applyProtection="1"/>
    <xf numFmtId="4" fontId="4" fillId="0" borderId="11" xfId="0" applyNumberFormat="1" applyFont="1" applyFill="1" applyBorder="1" applyAlignment="1" applyProtection="1">
      <alignment horizontal="right" vertical="top" wrapText="1" shrinkToFit="1"/>
    </xf>
    <xf numFmtId="164" fontId="3" fillId="0" borderId="7" xfId="0" applyNumberFormat="1" applyFont="1" applyFill="1" applyBorder="1" applyAlignment="1" applyProtection="1">
      <alignment horizontal="left" vertical="top"/>
    </xf>
    <xf numFmtId="0" fontId="4" fillId="0" borderId="17" xfId="0" applyFont="1" applyFill="1" applyBorder="1" applyAlignment="1" applyProtection="1">
      <alignment horizontal="left" vertical="top" wrapText="1"/>
    </xf>
    <xf numFmtId="0" fontId="4" fillId="0" borderId="7" xfId="0" applyFont="1" applyFill="1" applyBorder="1" applyAlignment="1" applyProtection="1">
      <alignment vertical="top" wrapText="1" shrinkToFit="1"/>
    </xf>
    <xf numFmtId="4" fontId="4" fillId="0" borderId="9" xfId="0" applyNumberFormat="1" applyFont="1" applyFill="1" applyBorder="1" applyAlignment="1" applyProtection="1">
      <alignment vertical="top" wrapText="1" shrinkToFit="1"/>
    </xf>
    <xf numFmtId="0" fontId="4" fillId="0" borderId="2" xfId="0" applyFont="1" applyFill="1" applyBorder="1" applyAlignment="1" applyProtection="1"/>
    <xf numFmtId="0" fontId="4" fillId="0" borderId="15" xfId="0" applyFont="1" applyFill="1" applyBorder="1" applyAlignment="1" applyProtection="1"/>
    <xf numFmtId="0" fontId="3" fillId="0" borderId="7" xfId="0" applyFont="1" applyFill="1" applyBorder="1" applyAlignment="1" applyProtection="1">
      <alignment horizontal="left" vertical="top" wrapText="1" shrinkToFit="1"/>
    </xf>
    <xf numFmtId="0" fontId="4" fillId="0" borderId="12" xfId="0" applyFont="1" applyFill="1" applyBorder="1" applyAlignment="1" applyProtection="1"/>
    <xf numFmtId="168" fontId="3" fillId="0" borderId="16" xfId="0" applyNumberFormat="1" applyFont="1" applyFill="1" applyBorder="1" applyAlignment="1" applyProtection="1">
      <alignment horizontal="right"/>
    </xf>
    <xf numFmtId="0" fontId="3" fillId="0" borderId="2" xfId="0" applyFont="1" applyFill="1" applyBorder="1" applyAlignment="1" applyProtection="1"/>
    <xf numFmtId="168" fontId="3" fillId="0" borderId="19" xfId="0" applyNumberFormat="1" applyFont="1" applyFill="1" applyBorder="1" applyAlignment="1" applyProtection="1"/>
    <xf numFmtId="0" fontId="3" fillId="0" borderId="13" xfId="0" applyFont="1" applyFill="1" applyBorder="1" applyAlignment="1" applyProtection="1"/>
    <xf numFmtId="0" fontId="4" fillId="0" borderId="14" xfId="0" applyFont="1" applyFill="1" applyBorder="1" applyAlignment="1" applyProtection="1"/>
    <xf numFmtId="167" fontId="4" fillId="0" borderId="18" xfId="0" applyNumberFormat="1" applyFont="1" applyFill="1" applyBorder="1" applyAlignment="1" applyProtection="1">
      <alignment horizontal="right" vertical="top" wrapText="1" shrinkToFit="1"/>
    </xf>
    <xf numFmtId="0" fontId="4" fillId="0" borderId="10" xfId="0" applyFont="1" applyFill="1" applyBorder="1" applyAlignment="1" applyProtection="1"/>
    <xf numFmtId="0" fontId="4" fillId="0" borderId="11" xfId="0" applyFont="1" applyFill="1" applyBorder="1" applyAlignment="1" applyProtection="1"/>
    <xf numFmtId="164" fontId="3" fillId="0" borderId="5" xfId="0" applyNumberFormat="1" applyFont="1" applyFill="1" applyBorder="1" applyAlignment="1" applyProtection="1">
      <alignment horizontal="left" vertical="top"/>
    </xf>
    <xf numFmtId="0" fontId="4" fillId="0" borderId="5" xfId="0" applyFont="1" applyFill="1" applyBorder="1" applyAlignment="1" applyProtection="1">
      <alignment vertical="top" wrapText="1" shrinkToFit="1"/>
    </xf>
    <xf numFmtId="165" fontId="3" fillId="0" borderId="20" xfId="0" applyNumberFormat="1" applyFont="1" applyFill="1" applyBorder="1" applyAlignment="1" applyProtection="1">
      <alignment horizontal="right" vertical="top" wrapText="1" shrinkToFit="1"/>
    </xf>
    <xf numFmtId="0" fontId="4" fillId="0" borderId="0" xfId="0" applyFont="1" applyFill="1" applyBorder="1" applyAlignment="1" applyProtection="1">
      <alignment vertical="top" wrapText="1" shrinkToFit="1"/>
      <protection locked="0"/>
    </xf>
    <xf numFmtId="0" fontId="4" fillId="0" borderId="17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Fill="1" applyBorder="1" applyAlignment="1" applyProtection="1">
      <alignment vertical="top" wrapText="1" shrinkToFit="1"/>
      <protection locked="0"/>
    </xf>
    <xf numFmtId="2" fontId="4" fillId="0" borderId="3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2" borderId="0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10" fontId="4" fillId="0" borderId="1" xfId="1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2" fontId="4" fillId="0" borderId="0" xfId="0" applyNumberFormat="1" applyFont="1" applyFill="1" applyProtection="1"/>
    <xf numFmtId="4" fontId="4" fillId="0" borderId="15" xfId="0" applyNumberFormat="1" applyFont="1" applyFill="1" applyBorder="1" applyAlignment="1" applyProtection="1">
      <alignment horizontal="right" vertical="top" wrapText="1" shrinkToFit="1"/>
    </xf>
    <xf numFmtId="169" fontId="4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169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169" fontId="4" fillId="2" borderId="3" xfId="0" applyNumberFormat="1" applyFont="1" applyFill="1" applyBorder="1" applyAlignment="1" applyProtection="1">
      <alignment horizontal="right" vertical="top" wrapText="1" shrinkToFit="1"/>
      <protection locked="0"/>
    </xf>
    <xf numFmtId="169" fontId="4" fillId="0" borderId="3" xfId="0" applyNumberFormat="1" applyFont="1" applyFill="1" applyBorder="1" applyAlignment="1" applyProtection="1">
      <alignment horizontal="right" vertical="top" wrapText="1" shrinkToFit="1"/>
      <protection locked="0"/>
    </xf>
    <xf numFmtId="164" fontId="3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Protection="1">
      <protection locked="0"/>
    </xf>
    <xf numFmtId="0" fontId="3" fillId="0" borderId="0" xfId="0" applyFont="1" applyFill="1" applyProtection="1"/>
    <xf numFmtId="2" fontId="3" fillId="0" borderId="0" xfId="0" applyNumberFormat="1" applyFont="1" applyFill="1" applyProtection="1"/>
    <xf numFmtId="2" fontId="4" fillId="2" borderId="0" xfId="0" applyNumberFormat="1" applyFont="1" applyFill="1" applyProtection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topLeftCell="A7" zoomScaleNormal="100" workbookViewId="0">
      <selection activeCell="C27" sqref="C27"/>
    </sheetView>
  </sheetViews>
  <sheetFormatPr defaultRowHeight="13.2" x14ac:dyDescent="0.25"/>
  <cols>
    <col min="1" max="1" width="7.88671875" style="28" customWidth="1"/>
    <col min="2" max="2" width="15.33203125" style="75" customWidth="1"/>
    <col min="3" max="3" width="70.77734375" style="28" customWidth="1"/>
    <col min="4" max="4" width="15.33203125" style="28" customWidth="1"/>
    <col min="5" max="5" width="12.33203125" style="28" customWidth="1"/>
    <col min="6" max="6" width="46.88671875" style="28" customWidth="1"/>
    <col min="7" max="7" width="11.6640625" style="28" customWidth="1"/>
    <col min="8" max="8" width="0" style="28" hidden="1" customWidth="1"/>
    <col min="9" max="16384" width="8.88671875" style="28"/>
  </cols>
  <sheetData>
    <row r="1" spans="1:8" x14ac:dyDescent="0.25">
      <c r="A1" s="74" t="s">
        <v>1</v>
      </c>
      <c r="C1" s="11"/>
      <c r="D1" s="76" t="s">
        <v>29</v>
      </c>
      <c r="E1" s="77"/>
      <c r="F1" s="78" t="s">
        <v>28</v>
      </c>
    </row>
    <row r="2" spans="1:8" x14ac:dyDescent="0.25">
      <c r="A2" s="76" t="s">
        <v>3</v>
      </c>
      <c r="C2" s="11"/>
      <c r="D2" s="22"/>
      <c r="E2" s="79">
        <f>E1/5</f>
        <v>0</v>
      </c>
      <c r="F2" s="76" t="s">
        <v>11</v>
      </c>
    </row>
    <row r="3" spans="1:8" x14ac:dyDescent="0.25">
      <c r="A3" s="74" t="s">
        <v>2</v>
      </c>
      <c r="C3" s="11"/>
      <c r="D3" s="22"/>
      <c r="F3" s="22"/>
      <c r="G3" s="78"/>
    </row>
    <row r="4" spans="1:8" x14ac:dyDescent="0.25">
      <c r="A4" s="78" t="s">
        <v>34</v>
      </c>
      <c r="C4" s="11"/>
      <c r="D4" s="22"/>
      <c r="F4" s="22"/>
      <c r="G4" s="78"/>
    </row>
    <row r="5" spans="1:8" x14ac:dyDescent="0.25">
      <c r="A5" s="78"/>
      <c r="B5" s="28"/>
    </row>
    <row r="6" spans="1:8" ht="35.25" customHeight="1" x14ac:dyDescent="0.25">
      <c r="B6" s="23"/>
      <c r="C6" s="24" t="s">
        <v>55</v>
      </c>
      <c r="D6" s="25" t="s">
        <v>44</v>
      </c>
      <c r="E6" s="26" t="s">
        <v>78</v>
      </c>
      <c r="F6" s="27" t="s">
        <v>43</v>
      </c>
      <c r="G6" s="26" t="s">
        <v>45</v>
      </c>
    </row>
    <row r="7" spans="1:8" ht="12.75" customHeight="1" x14ac:dyDescent="0.25">
      <c r="B7" s="29">
        <v>42736</v>
      </c>
      <c r="C7" s="6" t="s">
        <v>4</v>
      </c>
      <c r="D7" s="6"/>
      <c r="E7" s="7"/>
      <c r="F7" s="6"/>
      <c r="G7" s="70"/>
      <c r="H7" s="68">
        <f>ROUND(E7,2)</f>
        <v>0</v>
      </c>
    </row>
    <row r="8" spans="1:8" x14ac:dyDescent="0.25">
      <c r="B8" s="30">
        <f>B7+1</f>
        <v>42737</v>
      </c>
      <c r="C8" s="4"/>
      <c r="D8" s="4"/>
      <c r="E8" s="5"/>
      <c r="F8" s="4"/>
      <c r="G8" s="71"/>
      <c r="H8" s="68">
        <f t="shared" ref="H8:H37" si="0">ROUND(E8,2)</f>
        <v>0</v>
      </c>
    </row>
    <row r="9" spans="1:8" x14ac:dyDescent="0.25">
      <c r="B9" s="30">
        <f t="shared" ref="B9:B37" si="1">B8+1</f>
        <v>42738</v>
      </c>
      <c r="C9" s="4"/>
      <c r="D9" s="4"/>
      <c r="E9" s="5"/>
      <c r="F9" s="4"/>
      <c r="G9" s="71"/>
      <c r="H9" s="68">
        <f t="shared" si="0"/>
        <v>0</v>
      </c>
    </row>
    <row r="10" spans="1:8" x14ac:dyDescent="0.25">
      <c r="B10" s="30">
        <f t="shared" si="1"/>
        <v>42739</v>
      </c>
      <c r="C10" s="4"/>
      <c r="D10" s="4"/>
      <c r="E10" s="5"/>
      <c r="F10" s="4"/>
      <c r="G10" s="71"/>
      <c r="H10" s="68">
        <f t="shared" si="0"/>
        <v>0</v>
      </c>
    </row>
    <row r="11" spans="1:8" x14ac:dyDescent="0.25">
      <c r="B11" s="30">
        <f t="shared" si="1"/>
        <v>42740</v>
      </c>
      <c r="C11" s="4"/>
      <c r="D11" s="4"/>
      <c r="E11" s="5"/>
      <c r="F11" s="4"/>
      <c r="G11" s="71"/>
      <c r="H11" s="68">
        <f t="shared" si="0"/>
        <v>0</v>
      </c>
    </row>
    <row r="12" spans="1:8" x14ac:dyDescent="0.25">
      <c r="B12" s="30">
        <f t="shared" si="1"/>
        <v>42741</v>
      </c>
      <c r="C12" s="4"/>
      <c r="D12" s="4"/>
      <c r="E12" s="5"/>
      <c r="F12" s="4"/>
      <c r="G12" s="71"/>
      <c r="H12" s="68">
        <f t="shared" si="0"/>
        <v>0</v>
      </c>
    </row>
    <row r="13" spans="1:8" x14ac:dyDescent="0.25">
      <c r="B13" s="29">
        <f t="shared" si="1"/>
        <v>42742</v>
      </c>
      <c r="C13" s="6"/>
      <c r="D13" s="6"/>
      <c r="E13" s="7"/>
      <c r="F13" s="6"/>
      <c r="G13" s="70"/>
      <c r="H13" s="68">
        <f t="shared" si="0"/>
        <v>0</v>
      </c>
    </row>
    <row r="14" spans="1:8" x14ac:dyDescent="0.25">
      <c r="B14" s="29">
        <f t="shared" si="1"/>
        <v>42743</v>
      </c>
      <c r="C14" s="6"/>
      <c r="D14" s="6"/>
      <c r="E14" s="7"/>
      <c r="F14" s="6"/>
      <c r="G14" s="70"/>
      <c r="H14" s="68">
        <f t="shared" si="0"/>
        <v>0</v>
      </c>
    </row>
    <row r="15" spans="1:8" x14ac:dyDescent="0.25">
      <c r="B15" s="30">
        <f t="shared" si="1"/>
        <v>42744</v>
      </c>
      <c r="C15" s="4"/>
      <c r="D15" s="4"/>
      <c r="E15" s="5"/>
      <c r="F15" s="4"/>
      <c r="G15" s="71"/>
      <c r="H15" s="68">
        <f t="shared" si="0"/>
        <v>0</v>
      </c>
    </row>
    <row r="16" spans="1:8" x14ac:dyDescent="0.25">
      <c r="B16" s="30">
        <f t="shared" si="1"/>
        <v>42745</v>
      </c>
      <c r="C16" s="4"/>
      <c r="D16" s="4"/>
      <c r="E16" s="5"/>
      <c r="F16" s="4"/>
      <c r="G16" s="71"/>
      <c r="H16" s="68">
        <f t="shared" si="0"/>
        <v>0</v>
      </c>
    </row>
    <row r="17" spans="2:8" x14ac:dyDescent="0.25">
      <c r="B17" s="30">
        <f t="shared" si="1"/>
        <v>42746</v>
      </c>
      <c r="C17" s="4"/>
      <c r="D17" s="4"/>
      <c r="E17" s="5"/>
      <c r="F17" s="4"/>
      <c r="G17" s="71"/>
      <c r="H17" s="68">
        <f t="shared" si="0"/>
        <v>0</v>
      </c>
    </row>
    <row r="18" spans="2:8" x14ac:dyDescent="0.25">
      <c r="B18" s="30">
        <f t="shared" si="1"/>
        <v>42747</v>
      </c>
      <c r="C18" s="4"/>
      <c r="D18" s="4"/>
      <c r="E18" s="5"/>
      <c r="F18" s="4"/>
      <c r="G18" s="71"/>
      <c r="H18" s="68">
        <f t="shared" si="0"/>
        <v>0</v>
      </c>
    </row>
    <row r="19" spans="2:8" x14ac:dyDescent="0.25">
      <c r="B19" s="30">
        <f t="shared" si="1"/>
        <v>42748</v>
      </c>
      <c r="C19" s="4"/>
      <c r="D19" s="4"/>
      <c r="E19" s="5"/>
      <c r="F19" s="4"/>
      <c r="G19" s="71"/>
      <c r="H19" s="68">
        <f t="shared" si="0"/>
        <v>0</v>
      </c>
    </row>
    <row r="20" spans="2:8" x14ac:dyDescent="0.25">
      <c r="B20" s="29">
        <f t="shared" si="1"/>
        <v>42749</v>
      </c>
      <c r="C20" s="6"/>
      <c r="D20" s="6"/>
      <c r="E20" s="7"/>
      <c r="F20" s="6"/>
      <c r="G20" s="70"/>
      <c r="H20" s="68">
        <f t="shared" si="0"/>
        <v>0</v>
      </c>
    </row>
    <row r="21" spans="2:8" x14ac:dyDescent="0.25">
      <c r="B21" s="29">
        <f t="shared" si="1"/>
        <v>42750</v>
      </c>
      <c r="C21" s="6"/>
      <c r="D21" s="6"/>
      <c r="E21" s="7"/>
      <c r="F21" s="6"/>
      <c r="G21" s="70"/>
      <c r="H21" s="68">
        <f t="shared" si="0"/>
        <v>0</v>
      </c>
    </row>
    <row r="22" spans="2:8" x14ac:dyDescent="0.25">
      <c r="B22" s="30">
        <f t="shared" si="1"/>
        <v>42751</v>
      </c>
      <c r="C22" s="4"/>
      <c r="D22" s="4"/>
      <c r="E22" s="5"/>
      <c r="F22" s="4"/>
      <c r="G22" s="71"/>
      <c r="H22" s="68">
        <f t="shared" si="0"/>
        <v>0</v>
      </c>
    </row>
    <row r="23" spans="2:8" x14ac:dyDescent="0.25">
      <c r="B23" s="30">
        <f t="shared" si="1"/>
        <v>42752</v>
      </c>
      <c r="C23" s="4"/>
      <c r="D23" s="4"/>
      <c r="E23" s="5"/>
      <c r="F23" s="4"/>
      <c r="G23" s="71"/>
      <c r="H23" s="68">
        <f t="shared" si="0"/>
        <v>0</v>
      </c>
    </row>
    <row r="24" spans="2:8" x14ac:dyDescent="0.25">
      <c r="B24" s="30">
        <f t="shared" si="1"/>
        <v>42753</v>
      </c>
      <c r="C24" s="4"/>
      <c r="D24" s="4"/>
      <c r="E24" s="5"/>
      <c r="F24" s="4"/>
      <c r="G24" s="71"/>
      <c r="H24" s="68">
        <f t="shared" si="0"/>
        <v>0</v>
      </c>
    </row>
    <row r="25" spans="2:8" x14ac:dyDescent="0.25">
      <c r="B25" s="30">
        <f t="shared" si="1"/>
        <v>42754</v>
      </c>
      <c r="C25" s="4"/>
      <c r="D25" s="4"/>
      <c r="E25" s="5"/>
      <c r="F25" s="4"/>
      <c r="G25" s="71"/>
      <c r="H25" s="68">
        <f t="shared" si="0"/>
        <v>0</v>
      </c>
    </row>
    <row r="26" spans="2:8" x14ac:dyDescent="0.25">
      <c r="B26" s="30">
        <f t="shared" si="1"/>
        <v>42755</v>
      </c>
      <c r="C26" s="4"/>
      <c r="D26" s="4"/>
      <c r="E26" s="5"/>
      <c r="F26" s="4"/>
      <c r="G26" s="71"/>
      <c r="H26" s="68">
        <f t="shared" si="0"/>
        <v>0</v>
      </c>
    </row>
    <row r="27" spans="2:8" x14ac:dyDescent="0.25">
      <c r="B27" s="29">
        <f t="shared" si="1"/>
        <v>42756</v>
      </c>
      <c r="C27" s="6"/>
      <c r="D27" s="6"/>
      <c r="E27" s="7"/>
      <c r="F27" s="6"/>
      <c r="G27" s="70"/>
      <c r="H27" s="68">
        <f t="shared" si="0"/>
        <v>0</v>
      </c>
    </row>
    <row r="28" spans="2:8" x14ac:dyDescent="0.25">
      <c r="B28" s="29">
        <f t="shared" si="1"/>
        <v>42757</v>
      </c>
      <c r="C28" s="6"/>
      <c r="D28" s="6"/>
      <c r="E28" s="7"/>
      <c r="F28" s="6"/>
      <c r="G28" s="70"/>
      <c r="H28" s="68">
        <f t="shared" si="0"/>
        <v>0</v>
      </c>
    </row>
    <row r="29" spans="2:8" x14ac:dyDescent="0.25">
      <c r="B29" s="30">
        <f t="shared" si="1"/>
        <v>42758</v>
      </c>
      <c r="C29" s="4"/>
      <c r="D29" s="4"/>
      <c r="E29" s="5"/>
      <c r="F29" s="4"/>
      <c r="G29" s="71"/>
      <c r="H29" s="68">
        <f t="shared" si="0"/>
        <v>0</v>
      </c>
    </row>
    <row r="30" spans="2:8" x14ac:dyDescent="0.25">
      <c r="B30" s="30">
        <f t="shared" si="1"/>
        <v>42759</v>
      </c>
      <c r="C30" s="4"/>
      <c r="D30" s="4"/>
      <c r="E30" s="5"/>
      <c r="F30" s="4"/>
      <c r="G30" s="71"/>
      <c r="H30" s="68">
        <f t="shared" si="0"/>
        <v>0</v>
      </c>
    </row>
    <row r="31" spans="2:8" x14ac:dyDescent="0.25">
      <c r="B31" s="30">
        <f t="shared" si="1"/>
        <v>42760</v>
      </c>
      <c r="C31" s="4"/>
      <c r="D31" s="4"/>
      <c r="E31" s="5"/>
      <c r="F31" s="4"/>
      <c r="G31" s="71"/>
      <c r="H31" s="68">
        <f t="shared" si="0"/>
        <v>0</v>
      </c>
    </row>
    <row r="32" spans="2:8" x14ac:dyDescent="0.25">
      <c r="B32" s="30">
        <f t="shared" si="1"/>
        <v>42761</v>
      </c>
      <c r="C32" s="4"/>
      <c r="D32" s="4"/>
      <c r="E32" s="5"/>
      <c r="F32" s="4"/>
      <c r="G32" s="71"/>
      <c r="H32" s="68">
        <f t="shared" si="0"/>
        <v>0</v>
      </c>
    </row>
    <row r="33" spans="2:8" x14ac:dyDescent="0.25">
      <c r="B33" s="30">
        <f t="shared" si="1"/>
        <v>42762</v>
      </c>
      <c r="C33" s="4"/>
      <c r="D33" s="4"/>
      <c r="E33" s="5"/>
      <c r="F33" s="4"/>
      <c r="G33" s="71"/>
      <c r="H33" s="68">
        <f t="shared" si="0"/>
        <v>0</v>
      </c>
    </row>
    <row r="34" spans="2:8" x14ac:dyDescent="0.25">
      <c r="B34" s="29">
        <f t="shared" si="1"/>
        <v>42763</v>
      </c>
      <c r="C34" s="6"/>
      <c r="D34" s="6"/>
      <c r="E34" s="7"/>
      <c r="F34" s="6"/>
      <c r="G34" s="70"/>
      <c r="H34" s="68">
        <f t="shared" si="0"/>
        <v>0</v>
      </c>
    </row>
    <row r="35" spans="2:8" x14ac:dyDescent="0.25">
      <c r="B35" s="29">
        <f t="shared" si="1"/>
        <v>42764</v>
      </c>
      <c r="C35" s="6"/>
      <c r="D35" s="6"/>
      <c r="E35" s="7"/>
      <c r="F35" s="6"/>
      <c r="G35" s="70"/>
      <c r="H35" s="68">
        <f t="shared" si="0"/>
        <v>0</v>
      </c>
    </row>
    <row r="36" spans="2:8" x14ac:dyDescent="0.25">
      <c r="B36" s="30">
        <f t="shared" si="1"/>
        <v>42765</v>
      </c>
      <c r="C36" s="57"/>
      <c r="D36" s="4"/>
      <c r="E36" s="5"/>
      <c r="F36" s="4"/>
      <c r="G36" s="71"/>
      <c r="H36" s="68">
        <f t="shared" si="0"/>
        <v>0</v>
      </c>
    </row>
    <row r="37" spans="2:8" ht="13.8" thickBot="1" x14ac:dyDescent="0.3">
      <c r="B37" s="32">
        <f t="shared" si="1"/>
        <v>42766</v>
      </c>
      <c r="C37" s="60"/>
      <c r="D37" s="61"/>
      <c r="E37" s="62"/>
      <c r="F37" s="60"/>
      <c r="G37" s="73"/>
      <c r="H37" s="68">
        <f t="shared" si="0"/>
        <v>0</v>
      </c>
    </row>
    <row r="38" spans="2:8" x14ac:dyDescent="0.25">
      <c r="B38" s="32"/>
      <c r="C38" s="33"/>
      <c r="D38" s="34"/>
      <c r="E38" s="35">
        <f>SUM(H7:H37)</f>
        <v>0</v>
      </c>
      <c r="F38" s="36" t="s">
        <v>46</v>
      </c>
      <c r="G38" s="37"/>
    </row>
    <row r="39" spans="2:8" x14ac:dyDescent="0.25">
      <c r="B39" s="38"/>
      <c r="C39" s="39" t="s">
        <v>57</v>
      </c>
      <c r="D39" s="40"/>
      <c r="E39" s="41">
        <f>E2*22</f>
        <v>0</v>
      </c>
      <c r="F39" s="42" t="s">
        <v>47</v>
      </c>
      <c r="G39" s="43"/>
    </row>
    <row r="40" spans="2:8" x14ac:dyDescent="0.25">
      <c r="B40" s="38"/>
      <c r="C40" s="58"/>
      <c r="D40" s="44"/>
      <c r="E40" s="41">
        <f>IF(E38&gt;(22*E2),(E38-(22*E2)),0)</f>
        <v>0</v>
      </c>
      <c r="F40" s="42" t="s">
        <v>56</v>
      </c>
      <c r="G40" s="45"/>
    </row>
    <row r="41" spans="2:8" x14ac:dyDescent="0.25">
      <c r="B41" s="38"/>
      <c r="C41" s="58"/>
      <c r="D41" s="40"/>
      <c r="E41" s="12"/>
      <c r="F41" s="42" t="s">
        <v>51</v>
      </c>
      <c r="G41" s="45"/>
    </row>
    <row r="42" spans="2:8" x14ac:dyDescent="0.25">
      <c r="B42" s="38"/>
      <c r="C42" s="58"/>
      <c r="D42" s="40"/>
      <c r="E42" s="46" t="str">
        <f>IF(E38&gt;(22*E2),(E38*E41), "nvt")</f>
        <v>nvt</v>
      </c>
      <c r="F42" s="47" t="s">
        <v>53</v>
      </c>
      <c r="G42" s="45"/>
    </row>
    <row r="43" spans="2:8" ht="13.8" thickBot="1" x14ac:dyDescent="0.3">
      <c r="B43" s="38"/>
      <c r="C43" s="58"/>
      <c r="D43" s="40"/>
      <c r="E43" s="48">
        <f>IF(E38&gt;(22*E2),(E39*E41), (E38*E41))</f>
        <v>0</v>
      </c>
      <c r="F43" s="49" t="s">
        <v>52</v>
      </c>
      <c r="G43" s="50"/>
    </row>
    <row r="44" spans="2:8" x14ac:dyDescent="0.25">
      <c r="B44" s="38"/>
      <c r="C44" s="58"/>
      <c r="D44" s="40"/>
      <c r="E44" s="51">
        <f>(FLOOR(SUM(G7:G37),1))</f>
        <v>0</v>
      </c>
      <c r="F44" s="52" t="s">
        <v>49</v>
      </c>
      <c r="G44" s="53"/>
    </row>
    <row r="45" spans="2:8" x14ac:dyDescent="0.25">
      <c r="B45" s="38"/>
      <c r="C45" s="58"/>
      <c r="D45" s="40"/>
      <c r="E45" s="13"/>
      <c r="F45" s="42" t="s">
        <v>50</v>
      </c>
      <c r="G45" s="45"/>
    </row>
    <row r="46" spans="2:8" ht="14.4" customHeight="1" thickBot="1" x14ac:dyDescent="0.3">
      <c r="B46" s="54"/>
      <c r="C46" s="59"/>
      <c r="D46" s="55"/>
      <c r="E46" s="56">
        <f>E44*E45</f>
        <v>0</v>
      </c>
      <c r="F46" s="49" t="s">
        <v>54</v>
      </c>
      <c r="G46" s="50"/>
    </row>
    <row r="48" spans="2:8" x14ac:dyDescent="0.25">
      <c r="B48" s="74" t="s">
        <v>0</v>
      </c>
      <c r="E48" s="74" t="s">
        <v>12</v>
      </c>
      <c r="G48" s="75"/>
    </row>
  </sheetData>
  <sheetProtection algorithmName="SHA-512" hashValue="boWY/kulU+y6VOGBcnx8SDtYUaUCzIQDRAWGRwjMQuNhLlXqoaMPmhi2G/IrGWThgIvBoMTHYanlL0rFcJAADg==" saltValue="VjoBAQz0UKzTBh4+Yc1XSQ==" spinCount="100000" sheet="1" objects="1" scenarios="1"/>
  <phoneticPr fontId="2" type="noConversion"/>
  <pageMargins left="0.75" right="0.75" top="1" bottom="1" header="0.5" footer="0.5"/>
  <pageSetup paperSize="9"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A19" workbookViewId="0">
      <selection activeCell="E44" sqref="E44"/>
    </sheetView>
  </sheetViews>
  <sheetFormatPr defaultRowHeight="13.2" x14ac:dyDescent="0.25"/>
  <cols>
    <col min="1" max="1" width="7.88671875" style="28" customWidth="1"/>
    <col min="2" max="2" width="15.33203125" style="75" customWidth="1"/>
    <col min="3" max="3" width="70.77734375" style="28" customWidth="1"/>
    <col min="4" max="4" width="15.33203125" style="28" customWidth="1"/>
    <col min="5" max="5" width="12.33203125" style="28" customWidth="1"/>
    <col min="6" max="6" width="46.88671875" style="28" customWidth="1"/>
    <col min="7" max="7" width="11.6640625" style="28" customWidth="1"/>
    <col min="8" max="8" width="0" style="28" hidden="1" customWidth="1"/>
    <col min="9" max="16384" width="8.88671875" style="28"/>
  </cols>
  <sheetData>
    <row r="1" spans="1:8" x14ac:dyDescent="0.25">
      <c r="A1" s="74" t="s">
        <v>1</v>
      </c>
      <c r="C1" s="11"/>
      <c r="D1" s="76" t="s">
        <v>29</v>
      </c>
      <c r="E1" s="77"/>
      <c r="F1" s="78" t="s">
        <v>28</v>
      </c>
    </row>
    <row r="2" spans="1:8" x14ac:dyDescent="0.25">
      <c r="A2" s="76" t="s">
        <v>3</v>
      </c>
      <c r="C2" s="11"/>
      <c r="D2" s="22"/>
      <c r="E2" s="79">
        <f>E1/5</f>
        <v>0</v>
      </c>
      <c r="F2" s="76" t="s">
        <v>11</v>
      </c>
    </row>
    <row r="3" spans="1:8" x14ac:dyDescent="0.25">
      <c r="A3" s="74" t="s">
        <v>2</v>
      </c>
      <c r="C3" s="11"/>
      <c r="D3" s="22"/>
      <c r="F3" s="22"/>
      <c r="G3" s="78"/>
    </row>
    <row r="4" spans="1:8" x14ac:dyDescent="0.25">
      <c r="A4" s="78" t="s">
        <v>34</v>
      </c>
      <c r="C4" s="11"/>
      <c r="D4" s="22"/>
      <c r="F4" s="22"/>
      <c r="G4" s="78"/>
    </row>
    <row r="5" spans="1:8" x14ac:dyDescent="0.25">
      <c r="A5" s="78"/>
      <c r="B5" s="28"/>
    </row>
    <row r="6" spans="1:8" ht="35.25" customHeight="1" x14ac:dyDescent="0.25">
      <c r="B6" s="23"/>
      <c r="C6" s="24" t="s">
        <v>55</v>
      </c>
      <c r="D6" s="25" t="s">
        <v>44</v>
      </c>
      <c r="E6" s="26" t="s">
        <v>78</v>
      </c>
      <c r="F6" s="27" t="s">
        <v>43</v>
      </c>
      <c r="G6" s="26" t="s">
        <v>45</v>
      </c>
    </row>
    <row r="7" spans="1:8" ht="12.75" customHeight="1" x14ac:dyDescent="0.25">
      <c r="B7" s="29">
        <v>43009</v>
      </c>
      <c r="C7" s="6"/>
      <c r="D7" s="6"/>
      <c r="E7" s="7"/>
      <c r="F7" s="6"/>
      <c r="G7" s="70"/>
      <c r="H7" s="68">
        <f>ROUND(E7,2)</f>
        <v>0</v>
      </c>
    </row>
    <row r="8" spans="1:8" x14ac:dyDescent="0.25">
      <c r="B8" s="30">
        <f>B7+1</f>
        <v>43010</v>
      </c>
      <c r="C8" s="4"/>
      <c r="D8" s="4"/>
      <c r="E8" s="5"/>
      <c r="F8" s="4"/>
      <c r="G8" s="71"/>
      <c r="H8" s="68">
        <f t="shared" ref="H8:H37" si="0">ROUND(E8,2)</f>
        <v>0</v>
      </c>
    </row>
    <row r="9" spans="1:8" x14ac:dyDescent="0.25">
      <c r="B9" s="30">
        <f t="shared" ref="B9:B37" si="1">B8+1</f>
        <v>43011</v>
      </c>
      <c r="C9" s="4"/>
      <c r="D9" s="4"/>
      <c r="E9" s="5"/>
      <c r="F9" s="4"/>
      <c r="G9" s="71"/>
      <c r="H9" s="68">
        <f t="shared" si="0"/>
        <v>0</v>
      </c>
    </row>
    <row r="10" spans="1:8" x14ac:dyDescent="0.25">
      <c r="B10" s="30">
        <f t="shared" si="1"/>
        <v>43012</v>
      </c>
      <c r="C10" s="4"/>
      <c r="D10" s="4"/>
      <c r="E10" s="5"/>
      <c r="F10" s="4"/>
      <c r="G10" s="71"/>
      <c r="H10" s="68">
        <f t="shared" si="0"/>
        <v>0</v>
      </c>
    </row>
    <row r="11" spans="1:8" x14ac:dyDescent="0.25">
      <c r="B11" s="30">
        <f t="shared" si="1"/>
        <v>43013</v>
      </c>
      <c r="C11" s="4"/>
      <c r="D11" s="4"/>
      <c r="E11" s="5"/>
      <c r="F11" s="4"/>
      <c r="G11" s="71"/>
      <c r="H11" s="68">
        <f t="shared" si="0"/>
        <v>0</v>
      </c>
    </row>
    <row r="12" spans="1:8" x14ac:dyDescent="0.25">
      <c r="B12" s="30">
        <f t="shared" si="1"/>
        <v>43014</v>
      </c>
      <c r="C12" s="4"/>
      <c r="D12" s="4"/>
      <c r="E12" s="5"/>
      <c r="F12" s="4"/>
      <c r="G12" s="71"/>
      <c r="H12" s="68">
        <f t="shared" si="0"/>
        <v>0</v>
      </c>
    </row>
    <row r="13" spans="1:8" x14ac:dyDescent="0.25">
      <c r="B13" s="29">
        <f t="shared" si="1"/>
        <v>43015</v>
      </c>
      <c r="C13" s="6"/>
      <c r="D13" s="6"/>
      <c r="E13" s="7"/>
      <c r="F13" s="6"/>
      <c r="G13" s="70"/>
      <c r="H13" s="68">
        <f t="shared" si="0"/>
        <v>0</v>
      </c>
    </row>
    <row r="14" spans="1:8" x14ac:dyDescent="0.25">
      <c r="B14" s="29">
        <f t="shared" si="1"/>
        <v>43016</v>
      </c>
      <c r="C14" s="6"/>
      <c r="D14" s="6"/>
      <c r="E14" s="7"/>
      <c r="F14" s="6"/>
      <c r="G14" s="70"/>
      <c r="H14" s="68">
        <f t="shared" si="0"/>
        <v>0</v>
      </c>
    </row>
    <row r="15" spans="1:8" x14ac:dyDescent="0.25">
      <c r="B15" s="30">
        <f t="shared" si="1"/>
        <v>43017</v>
      </c>
      <c r="C15" s="4"/>
      <c r="D15" s="4"/>
      <c r="E15" s="5"/>
      <c r="F15" s="4"/>
      <c r="G15" s="71"/>
      <c r="H15" s="68">
        <f t="shared" si="0"/>
        <v>0</v>
      </c>
    </row>
    <row r="16" spans="1:8" x14ac:dyDescent="0.25">
      <c r="B16" s="30">
        <f t="shared" si="1"/>
        <v>43018</v>
      </c>
      <c r="C16" s="4"/>
      <c r="D16" s="4"/>
      <c r="E16" s="5"/>
      <c r="F16" s="4"/>
      <c r="G16" s="71"/>
      <c r="H16" s="68">
        <f t="shared" si="0"/>
        <v>0</v>
      </c>
    </row>
    <row r="17" spans="2:8" x14ac:dyDescent="0.25">
      <c r="B17" s="30">
        <f t="shared" si="1"/>
        <v>43019</v>
      </c>
      <c r="C17" s="4"/>
      <c r="D17" s="4"/>
      <c r="E17" s="5"/>
      <c r="F17" s="4"/>
      <c r="G17" s="71"/>
      <c r="H17" s="68">
        <f t="shared" si="0"/>
        <v>0</v>
      </c>
    </row>
    <row r="18" spans="2:8" x14ac:dyDescent="0.25">
      <c r="B18" s="30">
        <f t="shared" si="1"/>
        <v>43020</v>
      </c>
      <c r="C18" s="4"/>
      <c r="D18" s="4"/>
      <c r="E18" s="5"/>
      <c r="F18" s="4"/>
      <c r="G18" s="71"/>
      <c r="H18" s="68">
        <f t="shared" si="0"/>
        <v>0</v>
      </c>
    </row>
    <row r="19" spans="2:8" x14ac:dyDescent="0.25">
      <c r="B19" s="30">
        <f t="shared" si="1"/>
        <v>43021</v>
      </c>
      <c r="C19" s="4"/>
      <c r="D19" s="4"/>
      <c r="E19" s="5"/>
      <c r="F19" s="4"/>
      <c r="G19" s="71"/>
      <c r="H19" s="68">
        <f t="shared" si="0"/>
        <v>0</v>
      </c>
    </row>
    <row r="20" spans="2:8" x14ac:dyDescent="0.25">
      <c r="B20" s="29">
        <f t="shared" si="1"/>
        <v>43022</v>
      </c>
      <c r="C20" s="6"/>
      <c r="D20" s="6"/>
      <c r="E20" s="7"/>
      <c r="F20" s="6"/>
      <c r="G20" s="70"/>
      <c r="H20" s="68">
        <f t="shared" si="0"/>
        <v>0</v>
      </c>
    </row>
    <row r="21" spans="2:8" x14ac:dyDescent="0.25">
      <c r="B21" s="29">
        <f t="shared" si="1"/>
        <v>43023</v>
      </c>
      <c r="C21" s="6"/>
      <c r="D21" s="6"/>
      <c r="E21" s="7"/>
      <c r="F21" s="6"/>
      <c r="G21" s="70"/>
      <c r="H21" s="68">
        <f t="shared" si="0"/>
        <v>0</v>
      </c>
    </row>
    <row r="22" spans="2:8" x14ac:dyDescent="0.25">
      <c r="B22" s="30">
        <f t="shared" si="1"/>
        <v>43024</v>
      </c>
      <c r="C22" s="4"/>
      <c r="D22" s="4"/>
      <c r="E22" s="5"/>
      <c r="F22" s="4"/>
      <c r="G22" s="71"/>
      <c r="H22" s="68">
        <f t="shared" si="0"/>
        <v>0</v>
      </c>
    </row>
    <row r="23" spans="2:8" x14ac:dyDescent="0.25">
      <c r="B23" s="30">
        <f t="shared" si="1"/>
        <v>43025</v>
      </c>
      <c r="C23" s="4"/>
      <c r="D23" s="4"/>
      <c r="E23" s="5"/>
      <c r="F23" s="4"/>
      <c r="G23" s="71"/>
      <c r="H23" s="68">
        <f t="shared" si="0"/>
        <v>0</v>
      </c>
    </row>
    <row r="24" spans="2:8" x14ac:dyDescent="0.25">
      <c r="B24" s="30">
        <f t="shared" si="1"/>
        <v>43026</v>
      </c>
      <c r="C24" s="4"/>
      <c r="D24" s="4"/>
      <c r="E24" s="5"/>
      <c r="F24" s="4"/>
      <c r="G24" s="71"/>
      <c r="H24" s="68">
        <f t="shared" si="0"/>
        <v>0</v>
      </c>
    </row>
    <row r="25" spans="2:8" x14ac:dyDescent="0.25">
      <c r="B25" s="30">
        <f t="shared" si="1"/>
        <v>43027</v>
      </c>
      <c r="C25" s="4"/>
      <c r="D25" s="4"/>
      <c r="E25" s="5"/>
      <c r="F25" s="4"/>
      <c r="G25" s="71"/>
      <c r="H25" s="68">
        <f t="shared" si="0"/>
        <v>0</v>
      </c>
    </row>
    <row r="26" spans="2:8" x14ac:dyDescent="0.25">
      <c r="B26" s="30">
        <f t="shared" si="1"/>
        <v>43028</v>
      </c>
      <c r="C26" s="4"/>
      <c r="D26" s="4"/>
      <c r="E26" s="5"/>
      <c r="F26" s="4"/>
      <c r="G26" s="71"/>
      <c r="H26" s="68">
        <f t="shared" si="0"/>
        <v>0</v>
      </c>
    </row>
    <row r="27" spans="2:8" x14ac:dyDescent="0.25">
      <c r="B27" s="29">
        <f t="shared" si="1"/>
        <v>43029</v>
      </c>
      <c r="C27" s="6"/>
      <c r="D27" s="6"/>
      <c r="E27" s="7"/>
      <c r="F27" s="6"/>
      <c r="G27" s="70"/>
      <c r="H27" s="68">
        <f t="shared" si="0"/>
        <v>0</v>
      </c>
    </row>
    <row r="28" spans="2:8" x14ac:dyDescent="0.25">
      <c r="B28" s="29">
        <f t="shared" si="1"/>
        <v>43030</v>
      </c>
      <c r="C28" s="6"/>
      <c r="D28" s="6"/>
      <c r="E28" s="7"/>
      <c r="F28" s="6"/>
      <c r="G28" s="70"/>
      <c r="H28" s="68">
        <f t="shared" si="0"/>
        <v>0</v>
      </c>
    </row>
    <row r="29" spans="2:8" x14ac:dyDescent="0.25">
      <c r="B29" s="30">
        <f t="shared" si="1"/>
        <v>43031</v>
      </c>
      <c r="C29" s="4"/>
      <c r="D29" s="4"/>
      <c r="E29" s="5"/>
      <c r="F29" s="4"/>
      <c r="G29" s="71"/>
      <c r="H29" s="68">
        <f t="shared" si="0"/>
        <v>0</v>
      </c>
    </row>
    <row r="30" spans="2:8" x14ac:dyDescent="0.25">
      <c r="B30" s="30">
        <f t="shared" si="1"/>
        <v>43032</v>
      </c>
      <c r="C30" s="4"/>
      <c r="D30" s="4"/>
      <c r="E30" s="5"/>
      <c r="F30" s="4"/>
      <c r="G30" s="71"/>
      <c r="H30" s="68">
        <f t="shared" si="0"/>
        <v>0</v>
      </c>
    </row>
    <row r="31" spans="2:8" x14ac:dyDescent="0.25">
      <c r="B31" s="30">
        <f t="shared" si="1"/>
        <v>43033</v>
      </c>
      <c r="C31" s="4"/>
      <c r="D31" s="4"/>
      <c r="E31" s="5"/>
      <c r="F31" s="4"/>
      <c r="G31" s="71"/>
      <c r="H31" s="68">
        <f t="shared" si="0"/>
        <v>0</v>
      </c>
    </row>
    <row r="32" spans="2:8" x14ac:dyDescent="0.25">
      <c r="B32" s="30">
        <f t="shared" si="1"/>
        <v>43034</v>
      </c>
      <c r="C32" s="4"/>
      <c r="D32" s="4"/>
      <c r="E32" s="5"/>
      <c r="F32" s="4"/>
      <c r="G32" s="71"/>
      <c r="H32" s="68">
        <f t="shared" si="0"/>
        <v>0</v>
      </c>
    </row>
    <row r="33" spans="2:8" x14ac:dyDescent="0.25">
      <c r="B33" s="30">
        <f t="shared" si="1"/>
        <v>43035</v>
      </c>
      <c r="C33" s="4"/>
      <c r="D33" s="4"/>
      <c r="E33" s="5"/>
      <c r="F33" s="4"/>
      <c r="G33" s="71"/>
      <c r="H33" s="68">
        <f t="shared" si="0"/>
        <v>0</v>
      </c>
    </row>
    <row r="34" spans="2:8" x14ac:dyDescent="0.25">
      <c r="B34" s="29">
        <f t="shared" si="1"/>
        <v>43036</v>
      </c>
      <c r="C34" s="6"/>
      <c r="D34" s="6"/>
      <c r="E34" s="7"/>
      <c r="F34" s="6"/>
      <c r="G34" s="70"/>
      <c r="H34" s="68">
        <f t="shared" si="0"/>
        <v>0</v>
      </c>
    </row>
    <row r="35" spans="2:8" x14ac:dyDescent="0.25">
      <c r="B35" s="29">
        <f t="shared" si="1"/>
        <v>43037</v>
      </c>
      <c r="C35" s="6"/>
      <c r="D35" s="6"/>
      <c r="E35" s="7"/>
      <c r="F35" s="6"/>
      <c r="G35" s="70"/>
      <c r="H35" s="68">
        <f t="shared" si="0"/>
        <v>0</v>
      </c>
    </row>
    <row r="36" spans="2:8" x14ac:dyDescent="0.25">
      <c r="B36" s="30">
        <f t="shared" si="1"/>
        <v>43038</v>
      </c>
      <c r="C36" s="57"/>
      <c r="D36" s="4"/>
      <c r="E36" s="5"/>
      <c r="F36" s="4"/>
      <c r="G36" s="71"/>
      <c r="H36" s="68">
        <f t="shared" si="0"/>
        <v>0</v>
      </c>
    </row>
    <row r="37" spans="2:8" ht="13.8" thickBot="1" x14ac:dyDescent="0.3">
      <c r="B37" s="32">
        <f t="shared" si="1"/>
        <v>43039</v>
      </c>
      <c r="C37" s="60"/>
      <c r="D37" s="61"/>
      <c r="E37" s="62"/>
      <c r="F37" s="60"/>
      <c r="G37" s="73"/>
      <c r="H37" s="68">
        <f t="shared" si="0"/>
        <v>0</v>
      </c>
    </row>
    <row r="38" spans="2:8" x14ac:dyDescent="0.25">
      <c r="B38" s="32"/>
      <c r="C38" s="33"/>
      <c r="D38" s="34"/>
      <c r="E38" s="35">
        <f>SUM(H7:H37)</f>
        <v>0</v>
      </c>
      <c r="F38" s="36" t="s">
        <v>46</v>
      </c>
      <c r="G38" s="37"/>
    </row>
    <row r="39" spans="2:8" x14ac:dyDescent="0.25">
      <c r="B39" s="38"/>
      <c r="C39" s="39" t="s">
        <v>57</v>
      </c>
      <c r="D39" s="40"/>
      <c r="E39" s="41">
        <f>E2*22</f>
        <v>0</v>
      </c>
      <c r="F39" s="42" t="s">
        <v>47</v>
      </c>
      <c r="G39" s="43"/>
    </row>
    <row r="40" spans="2:8" x14ac:dyDescent="0.25">
      <c r="B40" s="38"/>
      <c r="C40" s="58"/>
      <c r="D40" s="44"/>
      <c r="E40" s="41">
        <f>IF(E38&gt;(22*E2),(E38-(22*E2)),0)</f>
        <v>0</v>
      </c>
      <c r="F40" s="42" t="s">
        <v>56</v>
      </c>
      <c r="G40" s="45"/>
    </row>
    <row r="41" spans="2:8" x14ac:dyDescent="0.25">
      <c r="B41" s="38"/>
      <c r="C41" s="58"/>
      <c r="D41" s="40"/>
      <c r="E41" s="12"/>
      <c r="F41" s="42" t="s">
        <v>51</v>
      </c>
      <c r="G41" s="45"/>
    </row>
    <row r="42" spans="2:8" x14ac:dyDescent="0.25">
      <c r="B42" s="38"/>
      <c r="C42" s="58"/>
      <c r="D42" s="40"/>
      <c r="E42" s="46" t="str">
        <f>IF(E38&gt;(22*E2),(E38*E41), "nvt")</f>
        <v>nvt</v>
      </c>
      <c r="F42" s="47" t="s">
        <v>53</v>
      </c>
      <c r="G42" s="45"/>
    </row>
    <row r="43" spans="2:8" ht="13.8" thickBot="1" x14ac:dyDescent="0.3">
      <c r="B43" s="38"/>
      <c r="C43" s="58"/>
      <c r="D43" s="40"/>
      <c r="E43" s="48">
        <f>IF(E38&gt;(22*E2),(E39*E41), (E38*E41))</f>
        <v>0</v>
      </c>
      <c r="F43" s="49" t="s">
        <v>52</v>
      </c>
      <c r="G43" s="50"/>
    </row>
    <row r="44" spans="2:8" x14ac:dyDescent="0.25">
      <c r="B44" s="38"/>
      <c r="C44" s="58"/>
      <c r="D44" s="40"/>
      <c r="E44" s="51">
        <f>(FLOOR(SUM(G7:G37),1))</f>
        <v>0</v>
      </c>
      <c r="F44" s="52" t="s">
        <v>49</v>
      </c>
      <c r="G44" s="53"/>
    </row>
    <row r="45" spans="2:8" x14ac:dyDescent="0.25">
      <c r="B45" s="38"/>
      <c r="C45" s="58"/>
      <c r="D45" s="40"/>
      <c r="E45" s="13"/>
      <c r="F45" s="42" t="s">
        <v>50</v>
      </c>
      <c r="G45" s="45"/>
    </row>
    <row r="46" spans="2:8" ht="14.4" customHeight="1" thickBot="1" x14ac:dyDescent="0.3">
      <c r="B46" s="54"/>
      <c r="C46" s="59"/>
      <c r="D46" s="55"/>
      <c r="E46" s="56">
        <f>E44*E45</f>
        <v>0</v>
      </c>
      <c r="F46" s="49" t="s">
        <v>54</v>
      </c>
      <c r="G46" s="50"/>
    </row>
    <row r="48" spans="2:8" x14ac:dyDescent="0.25">
      <c r="B48" s="74" t="s">
        <v>0</v>
      </c>
      <c r="E48" s="74" t="s">
        <v>12</v>
      </c>
      <c r="G48" s="75"/>
    </row>
  </sheetData>
  <sheetProtection algorithmName="SHA-512" hashValue="INdIgIApemD5cKLPaA7IjmGtZpGApPBvU1pj73FIJMwC+KkyZ7sQVYE9uWUagLPpsOMVwqLMj83ReArFKTnQ1A==" saltValue="Vz/eICpVNxkTFGs+3jGuT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7" workbookViewId="0">
      <selection activeCell="E45" sqref="E45"/>
    </sheetView>
  </sheetViews>
  <sheetFormatPr defaultRowHeight="13.2" x14ac:dyDescent="0.25"/>
  <cols>
    <col min="1" max="1" width="7.88671875" style="28" customWidth="1"/>
    <col min="2" max="2" width="15.33203125" style="75" customWidth="1"/>
    <col min="3" max="3" width="70.77734375" style="28" customWidth="1"/>
    <col min="4" max="4" width="15.33203125" style="28" customWidth="1"/>
    <col min="5" max="5" width="12.33203125" style="28" customWidth="1"/>
    <col min="6" max="6" width="46.88671875" style="28" customWidth="1"/>
    <col min="7" max="7" width="11.6640625" style="28" customWidth="1"/>
    <col min="8" max="8" width="0" style="28" hidden="1" customWidth="1"/>
    <col min="9" max="16384" width="8.88671875" style="28"/>
  </cols>
  <sheetData>
    <row r="1" spans="1:8" x14ac:dyDescent="0.25">
      <c r="A1" s="74" t="s">
        <v>1</v>
      </c>
      <c r="C1" s="11"/>
      <c r="D1" s="76" t="s">
        <v>29</v>
      </c>
      <c r="E1" s="77"/>
      <c r="F1" s="78" t="s">
        <v>28</v>
      </c>
    </row>
    <row r="2" spans="1:8" x14ac:dyDescent="0.25">
      <c r="A2" s="76" t="s">
        <v>3</v>
      </c>
      <c r="C2" s="11"/>
      <c r="D2" s="22"/>
      <c r="E2" s="79">
        <f>E1/5</f>
        <v>0</v>
      </c>
      <c r="F2" s="76" t="s">
        <v>11</v>
      </c>
    </row>
    <row r="3" spans="1:8" x14ac:dyDescent="0.25">
      <c r="A3" s="74" t="s">
        <v>2</v>
      </c>
      <c r="C3" s="11"/>
      <c r="D3" s="22"/>
      <c r="F3" s="22"/>
      <c r="G3" s="78"/>
    </row>
    <row r="4" spans="1:8" x14ac:dyDescent="0.25">
      <c r="A4" s="78" t="s">
        <v>34</v>
      </c>
      <c r="C4" s="11"/>
      <c r="D4" s="22"/>
      <c r="F4" s="22"/>
      <c r="G4" s="78"/>
    </row>
    <row r="5" spans="1:8" x14ac:dyDescent="0.25">
      <c r="A5" s="78"/>
      <c r="B5" s="28"/>
    </row>
    <row r="6" spans="1:8" ht="35.25" customHeight="1" x14ac:dyDescent="0.25">
      <c r="B6" s="23"/>
      <c r="C6" s="24" t="s">
        <v>55</v>
      </c>
      <c r="D6" s="25" t="s">
        <v>44</v>
      </c>
      <c r="E6" s="26" t="s">
        <v>78</v>
      </c>
      <c r="F6" s="27" t="s">
        <v>43</v>
      </c>
      <c r="G6" s="26" t="s">
        <v>45</v>
      </c>
    </row>
    <row r="7" spans="1:8" ht="12.75" customHeight="1" x14ac:dyDescent="0.25">
      <c r="B7" s="29">
        <v>43040</v>
      </c>
      <c r="C7" s="6" t="s">
        <v>17</v>
      </c>
      <c r="D7" s="6"/>
      <c r="E7" s="7"/>
      <c r="F7" s="6"/>
      <c r="G7" s="70"/>
      <c r="H7" s="68">
        <f>ROUND(E7,2)</f>
        <v>0</v>
      </c>
    </row>
    <row r="8" spans="1:8" x14ac:dyDescent="0.25">
      <c r="B8" s="30">
        <f>B7+1</f>
        <v>43041</v>
      </c>
      <c r="C8" s="4"/>
      <c r="D8" s="4"/>
      <c r="E8" s="5"/>
      <c r="F8" s="4"/>
      <c r="G8" s="71"/>
      <c r="H8" s="68">
        <f t="shared" ref="H8:H36" si="0">ROUND(E8,2)</f>
        <v>0</v>
      </c>
    </row>
    <row r="9" spans="1:8" x14ac:dyDescent="0.25">
      <c r="B9" s="30">
        <f t="shared" ref="B9:B36" si="1">B8+1</f>
        <v>43042</v>
      </c>
      <c r="C9" s="4"/>
      <c r="D9" s="4"/>
      <c r="E9" s="5"/>
      <c r="F9" s="4"/>
      <c r="G9" s="71"/>
      <c r="H9" s="68">
        <f t="shared" si="0"/>
        <v>0</v>
      </c>
    </row>
    <row r="10" spans="1:8" x14ac:dyDescent="0.25">
      <c r="B10" s="29">
        <f t="shared" si="1"/>
        <v>43043</v>
      </c>
      <c r="C10" s="6"/>
      <c r="D10" s="6"/>
      <c r="E10" s="7"/>
      <c r="F10" s="6"/>
      <c r="G10" s="70"/>
      <c r="H10" s="68">
        <f t="shared" si="0"/>
        <v>0</v>
      </c>
    </row>
    <row r="11" spans="1:8" x14ac:dyDescent="0.25">
      <c r="B11" s="29">
        <f t="shared" si="1"/>
        <v>43044</v>
      </c>
      <c r="C11" s="6"/>
      <c r="D11" s="6"/>
      <c r="E11" s="7"/>
      <c r="F11" s="6"/>
      <c r="G11" s="70"/>
      <c r="H11" s="68">
        <f t="shared" si="0"/>
        <v>0</v>
      </c>
    </row>
    <row r="12" spans="1:8" x14ac:dyDescent="0.25">
      <c r="B12" s="30">
        <f t="shared" si="1"/>
        <v>43045</v>
      </c>
      <c r="C12" s="4"/>
      <c r="D12" s="4"/>
      <c r="E12" s="5"/>
      <c r="F12" s="4"/>
      <c r="G12" s="71"/>
      <c r="H12" s="68">
        <f t="shared" si="0"/>
        <v>0</v>
      </c>
    </row>
    <row r="13" spans="1:8" x14ac:dyDescent="0.25">
      <c r="B13" s="30">
        <f t="shared" si="1"/>
        <v>43046</v>
      </c>
      <c r="C13" s="4"/>
      <c r="D13" s="4"/>
      <c r="E13" s="5"/>
      <c r="F13" s="4"/>
      <c r="G13" s="71"/>
      <c r="H13" s="68">
        <f t="shared" si="0"/>
        <v>0</v>
      </c>
    </row>
    <row r="14" spans="1:8" x14ac:dyDescent="0.25">
      <c r="B14" s="30">
        <f t="shared" si="1"/>
        <v>43047</v>
      </c>
      <c r="C14" s="4"/>
      <c r="D14" s="4"/>
      <c r="E14" s="5"/>
      <c r="F14" s="4"/>
      <c r="G14" s="71"/>
      <c r="H14" s="68">
        <f t="shared" si="0"/>
        <v>0</v>
      </c>
    </row>
    <row r="15" spans="1:8" x14ac:dyDescent="0.25">
      <c r="B15" s="30">
        <f t="shared" si="1"/>
        <v>43048</v>
      </c>
      <c r="C15" s="4"/>
      <c r="D15" s="4"/>
      <c r="E15" s="5"/>
      <c r="F15" s="4"/>
      <c r="G15" s="71"/>
      <c r="H15" s="68">
        <f t="shared" si="0"/>
        <v>0</v>
      </c>
    </row>
    <row r="16" spans="1:8" x14ac:dyDescent="0.25">
      <c r="B16" s="30">
        <f t="shared" si="1"/>
        <v>43049</v>
      </c>
      <c r="C16" s="4"/>
      <c r="D16" s="4"/>
      <c r="E16" s="5"/>
      <c r="F16" s="4"/>
      <c r="G16" s="71"/>
      <c r="H16" s="68">
        <f t="shared" si="0"/>
        <v>0</v>
      </c>
    </row>
    <row r="17" spans="2:8" x14ac:dyDescent="0.25">
      <c r="B17" s="29">
        <f t="shared" si="1"/>
        <v>43050</v>
      </c>
      <c r="C17" s="6" t="s">
        <v>18</v>
      </c>
      <c r="D17" s="6"/>
      <c r="E17" s="7"/>
      <c r="F17" s="6"/>
      <c r="G17" s="70"/>
      <c r="H17" s="68">
        <f t="shared" si="0"/>
        <v>0</v>
      </c>
    </row>
    <row r="18" spans="2:8" x14ac:dyDescent="0.25">
      <c r="B18" s="29">
        <f t="shared" si="1"/>
        <v>43051</v>
      </c>
      <c r="C18" s="6"/>
      <c r="D18" s="6"/>
      <c r="E18" s="7"/>
      <c r="F18" s="6"/>
      <c r="G18" s="70"/>
      <c r="H18" s="68">
        <f t="shared" si="0"/>
        <v>0</v>
      </c>
    </row>
    <row r="19" spans="2:8" x14ac:dyDescent="0.25">
      <c r="B19" s="30">
        <f t="shared" si="1"/>
        <v>43052</v>
      </c>
      <c r="C19" s="4"/>
      <c r="D19" s="4"/>
      <c r="E19" s="5"/>
      <c r="F19" s="4"/>
      <c r="G19" s="71"/>
      <c r="H19" s="68">
        <f t="shared" si="0"/>
        <v>0</v>
      </c>
    </row>
    <row r="20" spans="2:8" x14ac:dyDescent="0.25">
      <c r="B20" s="30">
        <f t="shared" si="1"/>
        <v>43053</v>
      </c>
      <c r="C20" s="4"/>
      <c r="D20" s="4"/>
      <c r="E20" s="5"/>
      <c r="F20" s="4"/>
      <c r="G20" s="71"/>
      <c r="H20" s="68">
        <f t="shared" si="0"/>
        <v>0</v>
      </c>
    </row>
    <row r="21" spans="2:8" x14ac:dyDescent="0.25">
      <c r="B21" s="30">
        <f t="shared" si="1"/>
        <v>43054</v>
      </c>
      <c r="C21" s="4"/>
      <c r="D21" s="4"/>
      <c r="E21" s="5"/>
      <c r="F21" s="4"/>
      <c r="G21" s="71"/>
      <c r="H21" s="68">
        <f t="shared" si="0"/>
        <v>0</v>
      </c>
    </row>
    <row r="22" spans="2:8" x14ac:dyDescent="0.25">
      <c r="B22" s="30">
        <f t="shared" si="1"/>
        <v>43055</v>
      </c>
      <c r="C22" s="4"/>
      <c r="D22" s="4"/>
      <c r="E22" s="5"/>
      <c r="F22" s="4"/>
      <c r="G22" s="71"/>
      <c r="H22" s="68">
        <f t="shared" si="0"/>
        <v>0</v>
      </c>
    </row>
    <row r="23" spans="2:8" x14ac:dyDescent="0.25">
      <c r="B23" s="30">
        <f t="shared" si="1"/>
        <v>43056</v>
      </c>
      <c r="C23" s="4"/>
      <c r="D23" s="4"/>
      <c r="E23" s="5"/>
      <c r="F23" s="4"/>
      <c r="G23" s="71"/>
      <c r="H23" s="68">
        <f t="shared" si="0"/>
        <v>0</v>
      </c>
    </row>
    <row r="24" spans="2:8" x14ac:dyDescent="0.25">
      <c r="B24" s="29">
        <f t="shared" si="1"/>
        <v>43057</v>
      </c>
      <c r="C24" s="6"/>
      <c r="D24" s="6"/>
      <c r="E24" s="7"/>
      <c r="F24" s="6"/>
      <c r="G24" s="70"/>
      <c r="H24" s="68">
        <f t="shared" si="0"/>
        <v>0</v>
      </c>
    </row>
    <row r="25" spans="2:8" x14ac:dyDescent="0.25">
      <c r="B25" s="29">
        <f t="shared" si="1"/>
        <v>43058</v>
      </c>
      <c r="C25" s="6"/>
      <c r="D25" s="6"/>
      <c r="E25" s="7"/>
      <c r="F25" s="6"/>
      <c r="G25" s="70"/>
      <c r="H25" s="68">
        <f t="shared" si="0"/>
        <v>0</v>
      </c>
    </row>
    <row r="26" spans="2:8" x14ac:dyDescent="0.25">
      <c r="B26" s="30">
        <f t="shared" si="1"/>
        <v>43059</v>
      </c>
      <c r="C26" s="4"/>
      <c r="D26" s="4"/>
      <c r="E26" s="5"/>
      <c r="F26" s="4"/>
      <c r="G26" s="71"/>
      <c r="H26" s="68">
        <f t="shared" si="0"/>
        <v>0</v>
      </c>
    </row>
    <row r="27" spans="2:8" x14ac:dyDescent="0.25">
      <c r="B27" s="30">
        <f t="shared" si="1"/>
        <v>43060</v>
      </c>
      <c r="C27" s="4"/>
      <c r="D27" s="4"/>
      <c r="E27" s="5"/>
      <c r="F27" s="4"/>
      <c r="G27" s="71"/>
      <c r="H27" s="68">
        <f t="shared" si="0"/>
        <v>0</v>
      </c>
    </row>
    <row r="28" spans="2:8" x14ac:dyDescent="0.25">
      <c r="B28" s="30">
        <f t="shared" si="1"/>
        <v>43061</v>
      </c>
      <c r="C28" s="4"/>
      <c r="D28" s="4"/>
      <c r="E28" s="5"/>
      <c r="F28" s="4"/>
      <c r="G28" s="71"/>
      <c r="H28" s="68">
        <f t="shared" si="0"/>
        <v>0</v>
      </c>
    </row>
    <row r="29" spans="2:8" x14ac:dyDescent="0.25">
      <c r="B29" s="30">
        <f t="shared" si="1"/>
        <v>43062</v>
      </c>
      <c r="C29" s="4"/>
      <c r="D29" s="4"/>
      <c r="E29" s="5"/>
      <c r="F29" s="4"/>
      <c r="G29" s="71"/>
      <c r="H29" s="68">
        <f t="shared" si="0"/>
        <v>0</v>
      </c>
    </row>
    <row r="30" spans="2:8" x14ac:dyDescent="0.25">
      <c r="B30" s="30">
        <f t="shared" si="1"/>
        <v>43063</v>
      </c>
      <c r="C30" s="4"/>
      <c r="D30" s="4"/>
      <c r="E30" s="5"/>
      <c r="F30" s="4"/>
      <c r="G30" s="71"/>
      <c r="H30" s="68">
        <f t="shared" si="0"/>
        <v>0</v>
      </c>
    </row>
    <row r="31" spans="2:8" x14ac:dyDescent="0.25">
      <c r="B31" s="29">
        <f t="shared" si="1"/>
        <v>43064</v>
      </c>
      <c r="C31" s="6"/>
      <c r="D31" s="6"/>
      <c r="E31" s="7"/>
      <c r="F31" s="6"/>
      <c r="G31" s="70"/>
      <c r="H31" s="68">
        <f t="shared" si="0"/>
        <v>0</v>
      </c>
    </row>
    <row r="32" spans="2:8" x14ac:dyDescent="0.25">
      <c r="B32" s="29">
        <f t="shared" si="1"/>
        <v>43065</v>
      </c>
      <c r="C32" s="6"/>
      <c r="D32" s="6"/>
      <c r="E32" s="7"/>
      <c r="F32" s="6"/>
      <c r="G32" s="70"/>
      <c r="H32" s="68">
        <f t="shared" si="0"/>
        <v>0</v>
      </c>
    </row>
    <row r="33" spans="2:8" x14ac:dyDescent="0.25">
      <c r="B33" s="30">
        <f t="shared" si="1"/>
        <v>43066</v>
      </c>
      <c r="C33" s="4"/>
      <c r="D33" s="4"/>
      <c r="E33" s="5"/>
      <c r="F33" s="4"/>
      <c r="G33" s="71"/>
      <c r="H33" s="68">
        <f t="shared" si="0"/>
        <v>0</v>
      </c>
    </row>
    <row r="34" spans="2:8" x14ac:dyDescent="0.25">
      <c r="B34" s="30">
        <f t="shared" si="1"/>
        <v>43067</v>
      </c>
      <c r="C34" s="4"/>
      <c r="D34" s="4"/>
      <c r="E34" s="5"/>
      <c r="F34" s="4"/>
      <c r="G34" s="71"/>
      <c r="H34" s="68">
        <f t="shared" si="0"/>
        <v>0</v>
      </c>
    </row>
    <row r="35" spans="2:8" x14ac:dyDescent="0.25">
      <c r="B35" s="30">
        <f t="shared" si="1"/>
        <v>43068</v>
      </c>
      <c r="C35" s="4"/>
      <c r="D35" s="4"/>
      <c r="E35" s="5"/>
      <c r="F35" s="4"/>
      <c r="G35" s="71"/>
      <c r="H35" s="68">
        <f t="shared" si="0"/>
        <v>0</v>
      </c>
    </row>
    <row r="36" spans="2:8" ht="13.8" thickBot="1" x14ac:dyDescent="0.3">
      <c r="B36" s="30">
        <f t="shared" si="1"/>
        <v>43069</v>
      </c>
      <c r="C36" s="57"/>
      <c r="D36" s="4"/>
      <c r="E36" s="5"/>
      <c r="F36" s="4"/>
      <c r="G36" s="71"/>
      <c r="H36" s="68">
        <f t="shared" si="0"/>
        <v>0</v>
      </c>
    </row>
    <row r="37" spans="2:8" x14ac:dyDescent="0.25">
      <c r="B37" s="32"/>
      <c r="C37" s="33"/>
      <c r="D37" s="34"/>
      <c r="E37" s="35">
        <f>SUM(H7:H36)</f>
        <v>0</v>
      </c>
      <c r="F37" s="36" t="s">
        <v>46</v>
      </c>
      <c r="G37" s="37"/>
    </row>
    <row r="38" spans="2:8" x14ac:dyDescent="0.25">
      <c r="B38" s="38"/>
      <c r="C38" s="39" t="s">
        <v>57</v>
      </c>
      <c r="D38" s="40"/>
      <c r="E38" s="41">
        <f>E2*21</f>
        <v>0</v>
      </c>
      <c r="F38" s="42" t="s">
        <v>47</v>
      </c>
      <c r="G38" s="43"/>
    </row>
    <row r="39" spans="2:8" x14ac:dyDescent="0.25">
      <c r="B39" s="38"/>
      <c r="C39" s="58"/>
      <c r="D39" s="44"/>
      <c r="E39" s="41">
        <f>IF(E37&gt;(21*E2),(E37-(21*E2)),0)</f>
        <v>0</v>
      </c>
      <c r="F39" s="42" t="s">
        <v>56</v>
      </c>
      <c r="G39" s="45"/>
    </row>
    <row r="40" spans="2:8" x14ac:dyDescent="0.25">
      <c r="B40" s="38"/>
      <c r="C40" s="58"/>
      <c r="D40" s="40"/>
      <c r="E40" s="12"/>
      <c r="F40" s="42" t="s">
        <v>51</v>
      </c>
      <c r="G40" s="45"/>
    </row>
    <row r="41" spans="2:8" x14ac:dyDescent="0.25">
      <c r="B41" s="38"/>
      <c r="C41" s="58"/>
      <c r="D41" s="40"/>
      <c r="E41" s="46" t="str">
        <f>IF(E37&gt;(21*E2),(E37*E40), "nvt")</f>
        <v>nvt</v>
      </c>
      <c r="F41" s="47" t="s">
        <v>53</v>
      </c>
      <c r="G41" s="45"/>
    </row>
    <row r="42" spans="2:8" ht="13.8" thickBot="1" x14ac:dyDescent="0.3">
      <c r="B42" s="38"/>
      <c r="C42" s="58"/>
      <c r="D42" s="40"/>
      <c r="E42" s="48">
        <f>IF(E37&gt;(21*E2),(E38*E40), (E37*E40))</f>
        <v>0</v>
      </c>
      <c r="F42" s="49" t="s">
        <v>52</v>
      </c>
      <c r="G42" s="50"/>
    </row>
    <row r="43" spans="2:8" x14ac:dyDescent="0.25">
      <c r="B43" s="38"/>
      <c r="C43" s="58"/>
      <c r="D43" s="40"/>
      <c r="E43" s="51">
        <f>(FLOOR(SUM(G7:G36),1))</f>
        <v>0</v>
      </c>
      <c r="F43" s="52" t="s">
        <v>49</v>
      </c>
      <c r="G43" s="53"/>
    </row>
    <row r="44" spans="2:8" x14ac:dyDescent="0.25">
      <c r="B44" s="38"/>
      <c r="C44" s="58"/>
      <c r="D44" s="40"/>
      <c r="E44" s="13"/>
      <c r="F44" s="42" t="s">
        <v>50</v>
      </c>
      <c r="G44" s="45"/>
    </row>
    <row r="45" spans="2:8" ht="14.4" customHeight="1" thickBot="1" x14ac:dyDescent="0.3">
      <c r="B45" s="54"/>
      <c r="C45" s="59"/>
      <c r="D45" s="55"/>
      <c r="E45" s="56">
        <f>E43*E44</f>
        <v>0</v>
      </c>
      <c r="F45" s="49" t="s">
        <v>54</v>
      </c>
      <c r="G45" s="50"/>
    </row>
    <row r="47" spans="2:8" x14ac:dyDescent="0.25">
      <c r="B47" s="74" t="s">
        <v>0</v>
      </c>
      <c r="E47" s="74" t="s">
        <v>12</v>
      </c>
      <c r="G47" s="75"/>
    </row>
  </sheetData>
  <sheetProtection algorithmName="SHA-512" hashValue="aXmhEEzSKnpcXl3z73S0DbvBTvilxrwoTTvZQJxrRZzFnBiZz20XM1GNcbb4RWaXGY7eeJydtPfmSxbtR/vmPQ==" saltValue="mlN0fPCMAWNV5WYTEr7OB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A10" workbookViewId="0">
      <selection activeCell="B25" sqref="B25"/>
    </sheetView>
  </sheetViews>
  <sheetFormatPr defaultRowHeight="13.2" x14ac:dyDescent="0.25"/>
  <cols>
    <col min="1" max="1" width="7.88671875" style="28" customWidth="1"/>
    <col min="2" max="2" width="15.33203125" style="75" customWidth="1"/>
    <col min="3" max="3" width="70.77734375" style="28" customWidth="1"/>
    <col min="4" max="4" width="15.33203125" style="28" customWidth="1"/>
    <col min="5" max="5" width="12.33203125" style="28" customWidth="1"/>
    <col min="6" max="6" width="46.88671875" style="28" customWidth="1"/>
    <col min="7" max="7" width="11.6640625" style="28" customWidth="1"/>
    <col min="8" max="8" width="0" style="28" hidden="1" customWidth="1"/>
    <col min="9" max="16384" width="8.88671875" style="28"/>
  </cols>
  <sheetData>
    <row r="1" spans="1:8" x14ac:dyDescent="0.25">
      <c r="A1" s="74" t="s">
        <v>1</v>
      </c>
      <c r="C1" s="11"/>
      <c r="D1" s="76" t="s">
        <v>29</v>
      </c>
      <c r="E1" s="77"/>
      <c r="F1" s="78" t="s">
        <v>28</v>
      </c>
    </row>
    <row r="2" spans="1:8" x14ac:dyDescent="0.25">
      <c r="A2" s="76" t="s">
        <v>3</v>
      </c>
      <c r="C2" s="11"/>
      <c r="D2" s="22"/>
      <c r="E2" s="79">
        <f>E1/5</f>
        <v>0</v>
      </c>
      <c r="F2" s="76" t="s">
        <v>11</v>
      </c>
    </row>
    <row r="3" spans="1:8" x14ac:dyDescent="0.25">
      <c r="A3" s="74" t="s">
        <v>2</v>
      </c>
      <c r="C3" s="11"/>
      <c r="D3" s="22"/>
      <c r="F3" s="22"/>
      <c r="G3" s="78"/>
    </row>
    <row r="4" spans="1:8" x14ac:dyDescent="0.25">
      <c r="A4" s="78" t="s">
        <v>34</v>
      </c>
      <c r="C4" s="11"/>
      <c r="D4" s="22"/>
      <c r="F4" s="22"/>
      <c r="G4" s="78"/>
    </row>
    <row r="5" spans="1:8" x14ac:dyDescent="0.25">
      <c r="A5" s="78"/>
      <c r="B5" s="28"/>
    </row>
    <row r="6" spans="1:8" ht="35.25" customHeight="1" x14ac:dyDescent="0.25">
      <c r="B6" s="23"/>
      <c r="C6" s="24" t="s">
        <v>55</v>
      </c>
      <c r="D6" s="25" t="s">
        <v>44</v>
      </c>
      <c r="E6" s="26" t="s">
        <v>78</v>
      </c>
      <c r="F6" s="27" t="s">
        <v>43</v>
      </c>
      <c r="G6" s="26" t="s">
        <v>45</v>
      </c>
    </row>
    <row r="7" spans="1:8" ht="12.75" customHeight="1" x14ac:dyDescent="0.25">
      <c r="B7" s="30">
        <v>43070</v>
      </c>
      <c r="C7" s="4"/>
      <c r="D7" s="4"/>
      <c r="E7" s="5"/>
      <c r="F7" s="4"/>
      <c r="G7" s="71"/>
      <c r="H7" s="68">
        <f>ROUND(E7,2)</f>
        <v>0</v>
      </c>
    </row>
    <row r="8" spans="1:8" x14ac:dyDescent="0.25">
      <c r="B8" s="29">
        <f>B7+1</f>
        <v>43071</v>
      </c>
      <c r="C8" s="6"/>
      <c r="D8" s="6"/>
      <c r="E8" s="7"/>
      <c r="F8" s="6"/>
      <c r="G8" s="70"/>
      <c r="H8" s="68">
        <f t="shared" ref="H8:H37" si="0">ROUND(E8,2)</f>
        <v>0</v>
      </c>
    </row>
    <row r="9" spans="1:8" x14ac:dyDescent="0.25">
      <c r="B9" s="29">
        <f t="shared" ref="B9:B37" si="1">B8+1</f>
        <v>43072</v>
      </c>
      <c r="C9" s="6"/>
      <c r="D9" s="6"/>
      <c r="E9" s="7"/>
      <c r="F9" s="6"/>
      <c r="G9" s="70"/>
      <c r="H9" s="68">
        <f t="shared" si="0"/>
        <v>0</v>
      </c>
    </row>
    <row r="10" spans="1:8" x14ac:dyDescent="0.25">
      <c r="B10" s="30">
        <f t="shared" si="1"/>
        <v>43073</v>
      </c>
      <c r="C10" s="4"/>
      <c r="D10" s="4"/>
      <c r="E10" s="5"/>
      <c r="F10" s="4"/>
      <c r="G10" s="71"/>
      <c r="H10" s="68">
        <f t="shared" si="0"/>
        <v>0</v>
      </c>
    </row>
    <row r="11" spans="1:8" x14ac:dyDescent="0.25">
      <c r="B11" s="30">
        <f t="shared" si="1"/>
        <v>43074</v>
      </c>
      <c r="C11" s="4"/>
      <c r="D11" s="4"/>
      <c r="E11" s="5"/>
      <c r="F11" s="4"/>
      <c r="G11" s="71"/>
      <c r="H11" s="68">
        <f t="shared" si="0"/>
        <v>0</v>
      </c>
    </row>
    <row r="12" spans="1:8" x14ac:dyDescent="0.25">
      <c r="B12" s="30">
        <f t="shared" si="1"/>
        <v>43075</v>
      </c>
      <c r="C12" s="4"/>
      <c r="D12" s="4"/>
      <c r="E12" s="5"/>
      <c r="F12" s="4"/>
      <c r="G12" s="71"/>
      <c r="H12" s="68">
        <f t="shared" si="0"/>
        <v>0</v>
      </c>
    </row>
    <row r="13" spans="1:8" x14ac:dyDescent="0.25">
      <c r="B13" s="30">
        <f t="shared" si="1"/>
        <v>43076</v>
      </c>
      <c r="C13" s="4"/>
      <c r="D13" s="4"/>
      <c r="E13" s="5"/>
      <c r="F13" s="4"/>
      <c r="G13" s="71"/>
      <c r="H13" s="68">
        <f t="shared" si="0"/>
        <v>0</v>
      </c>
    </row>
    <row r="14" spans="1:8" x14ac:dyDescent="0.25">
      <c r="B14" s="30">
        <f t="shared" si="1"/>
        <v>43077</v>
      </c>
      <c r="C14" s="4"/>
      <c r="D14" s="4"/>
      <c r="E14" s="5"/>
      <c r="F14" s="4"/>
      <c r="G14" s="71"/>
      <c r="H14" s="68">
        <f t="shared" si="0"/>
        <v>0</v>
      </c>
    </row>
    <row r="15" spans="1:8" x14ac:dyDescent="0.25">
      <c r="B15" s="29">
        <f t="shared" si="1"/>
        <v>43078</v>
      </c>
      <c r="C15" s="6"/>
      <c r="D15" s="6"/>
      <c r="E15" s="7"/>
      <c r="F15" s="6"/>
      <c r="G15" s="70"/>
      <c r="H15" s="68">
        <f t="shared" si="0"/>
        <v>0</v>
      </c>
    </row>
    <row r="16" spans="1:8" x14ac:dyDescent="0.25">
      <c r="B16" s="29">
        <f t="shared" si="1"/>
        <v>43079</v>
      </c>
      <c r="C16" s="6"/>
      <c r="D16" s="6"/>
      <c r="E16" s="7"/>
      <c r="F16" s="6"/>
      <c r="G16" s="70"/>
      <c r="H16" s="68">
        <f t="shared" si="0"/>
        <v>0</v>
      </c>
    </row>
    <row r="17" spans="2:8" x14ac:dyDescent="0.25">
      <c r="B17" s="30">
        <f t="shared" si="1"/>
        <v>43080</v>
      </c>
      <c r="C17" s="4"/>
      <c r="D17" s="4"/>
      <c r="E17" s="5"/>
      <c r="F17" s="4"/>
      <c r="G17" s="71"/>
      <c r="H17" s="68">
        <f t="shared" si="0"/>
        <v>0</v>
      </c>
    </row>
    <row r="18" spans="2:8" x14ac:dyDescent="0.25">
      <c r="B18" s="30">
        <f t="shared" si="1"/>
        <v>43081</v>
      </c>
      <c r="C18" s="4"/>
      <c r="D18" s="4"/>
      <c r="E18" s="5"/>
      <c r="F18" s="4"/>
      <c r="G18" s="71"/>
      <c r="H18" s="68">
        <f t="shared" si="0"/>
        <v>0</v>
      </c>
    </row>
    <row r="19" spans="2:8" x14ac:dyDescent="0.25">
      <c r="B19" s="30">
        <f t="shared" si="1"/>
        <v>43082</v>
      </c>
      <c r="C19" s="4"/>
      <c r="D19" s="4"/>
      <c r="E19" s="5"/>
      <c r="F19" s="4"/>
      <c r="G19" s="71"/>
      <c r="H19" s="68">
        <f t="shared" si="0"/>
        <v>0</v>
      </c>
    </row>
    <row r="20" spans="2:8" x14ac:dyDescent="0.25">
      <c r="B20" s="30">
        <f t="shared" si="1"/>
        <v>43083</v>
      </c>
      <c r="C20" s="4"/>
      <c r="D20" s="4"/>
      <c r="E20" s="5"/>
      <c r="F20" s="4"/>
      <c r="G20" s="71"/>
      <c r="H20" s="68">
        <f t="shared" si="0"/>
        <v>0</v>
      </c>
    </row>
    <row r="21" spans="2:8" x14ac:dyDescent="0.25">
      <c r="B21" s="30">
        <f t="shared" si="1"/>
        <v>43084</v>
      </c>
      <c r="C21" s="4"/>
      <c r="D21" s="4"/>
      <c r="E21" s="5"/>
      <c r="F21" s="4"/>
      <c r="G21" s="71"/>
      <c r="H21" s="68">
        <f t="shared" si="0"/>
        <v>0</v>
      </c>
    </row>
    <row r="22" spans="2:8" x14ac:dyDescent="0.25">
      <c r="B22" s="29">
        <f t="shared" si="1"/>
        <v>43085</v>
      </c>
      <c r="C22" s="6"/>
      <c r="D22" s="6"/>
      <c r="E22" s="7"/>
      <c r="F22" s="6"/>
      <c r="G22" s="70"/>
      <c r="H22" s="68">
        <f t="shared" si="0"/>
        <v>0</v>
      </c>
    </row>
    <row r="23" spans="2:8" x14ac:dyDescent="0.25">
      <c r="B23" s="29">
        <f t="shared" si="1"/>
        <v>43086</v>
      </c>
      <c r="C23" s="6"/>
      <c r="D23" s="6"/>
      <c r="E23" s="7"/>
      <c r="F23" s="6"/>
      <c r="G23" s="70"/>
      <c r="H23" s="68">
        <f t="shared" si="0"/>
        <v>0</v>
      </c>
    </row>
    <row r="24" spans="2:8" x14ac:dyDescent="0.25">
      <c r="B24" s="30">
        <f t="shared" si="1"/>
        <v>43087</v>
      </c>
      <c r="C24" s="4"/>
      <c r="D24" s="4"/>
      <c r="E24" s="5"/>
      <c r="F24" s="4"/>
      <c r="G24" s="71"/>
      <c r="H24" s="68">
        <f t="shared" si="0"/>
        <v>0</v>
      </c>
    </row>
    <row r="25" spans="2:8" x14ac:dyDescent="0.25">
      <c r="B25" s="30">
        <f t="shared" si="1"/>
        <v>43088</v>
      </c>
      <c r="C25" s="4"/>
      <c r="D25" s="4"/>
      <c r="E25" s="5"/>
      <c r="F25" s="4"/>
      <c r="G25" s="71"/>
      <c r="H25" s="68">
        <f t="shared" si="0"/>
        <v>0</v>
      </c>
    </row>
    <row r="26" spans="2:8" x14ac:dyDescent="0.25">
      <c r="B26" s="30">
        <f t="shared" si="1"/>
        <v>43089</v>
      </c>
      <c r="C26" s="4"/>
      <c r="D26" s="4"/>
      <c r="E26" s="5"/>
      <c r="F26" s="4"/>
      <c r="G26" s="71"/>
      <c r="H26" s="68">
        <f t="shared" si="0"/>
        <v>0</v>
      </c>
    </row>
    <row r="27" spans="2:8" x14ac:dyDescent="0.25">
      <c r="B27" s="30">
        <f t="shared" si="1"/>
        <v>43090</v>
      </c>
      <c r="C27" s="4"/>
      <c r="D27" s="4"/>
      <c r="E27" s="5"/>
      <c r="F27" s="4"/>
      <c r="G27" s="71"/>
      <c r="H27" s="68">
        <f t="shared" si="0"/>
        <v>0</v>
      </c>
    </row>
    <row r="28" spans="2:8" x14ac:dyDescent="0.25">
      <c r="B28" s="30">
        <f t="shared" si="1"/>
        <v>43091</v>
      </c>
      <c r="C28" s="4"/>
      <c r="D28" s="4"/>
      <c r="E28" s="5"/>
      <c r="F28" s="4"/>
      <c r="G28" s="71"/>
      <c r="H28" s="68">
        <f t="shared" si="0"/>
        <v>0</v>
      </c>
    </row>
    <row r="29" spans="2:8" x14ac:dyDescent="0.25">
      <c r="B29" s="29">
        <f t="shared" si="1"/>
        <v>43092</v>
      </c>
      <c r="C29" s="6"/>
      <c r="D29" s="6"/>
      <c r="E29" s="7"/>
      <c r="F29" s="6"/>
      <c r="G29" s="70"/>
      <c r="H29" s="68">
        <f t="shared" si="0"/>
        <v>0</v>
      </c>
    </row>
    <row r="30" spans="2:8" x14ac:dyDescent="0.25">
      <c r="B30" s="29">
        <f t="shared" si="1"/>
        <v>43093</v>
      </c>
      <c r="C30" s="6"/>
      <c r="D30" s="6"/>
      <c r="E30" s="7"/>
      <c r="F30" s="6"/>
      <c r="G30" s="70"/>
      <c r="H30" s="68">
        <f t="shared" si="0"/>
        <v>0</v>
      </c>
    </row>
    <row r="31" spans="2:8" x14ac:dyDescent="0.25">
      <c r="B31" s="29">
        <f t="shared" si="1"/>
        <v>43094</v>
      </c>
      <c r="C31" s="6" t="s">
        <v>19</v>
      </c>
      <c r="D31" s="6"/>
      <c r="E31" s="7"/>
      <c r="F31" s="6"/>
      <c r="G31" s="70"/>
      <c r="H31" s="68">
        <f t="shared" si="0"/>
        <v>0</v>
      </c>
    </row>
    <row r="32" spans="2:8" x14ac:dyDescent="0.25">
      <c r="B32" s="30">
        <f t="shared" si="1"/>
        <v>43095</v>
      </c>
      <c r="C32" s="4"/>
      <c r="D32" s="4"/>
      <c r="E32" s="5"/>
      <c r="F32" s="4"/>
      <c r="G32" s="71"/>
      <c r="H32" s="68">
        <f t="shared" si="0"/>
        <v>0</v>
      </c>
    </row>
    <row r="33" spans="2:8" x14ac:dyDescent="0.25">
      <c r="B33" s="30">
        <f t="shared" si="1"/>
        <v>43096</v>
      </c>
      <c r="C33" s="4"/>
      <c r="D33" s="4"/>
      <c r="E33" s="5"/>
      <c r="F33" s="4"/>
      <c r="G33" s="71"/>
      <c r="H33" s="68">
        <f t="shared" si="0"/>
        <v>0</v>
      </c>
    </row>
    <row r="34" spans="2:8" x14ac:dyDescent="0.25">
      <c r="B34" s="30">
        <f t="shared" si="1"/>
        <v>43097</v>
      </c>
      <c r="C34" s="4"/>
      <c r="D34" s="4"/>
      <c r="E34" s="5"/>
      <c r="F34" s="4"/>
      <c r="G34" s="71"/>
      <c r="H34" s="68">
        <f t="shared" si="0"/>
        <v>0</v>
      </c>
    </row>
    <row r="35" spans="2:8" x14ac:dyDescent="0.25">
      <c r="B35" s="30">
        <f t="shared" si="1"/>
        <v>43098</v>
      </c>
      <c r="C35" s="4"/>
      <c r="D35" s="4"/>
      <c r="E35" s="5"/>
      <c r="F35" s="4"/>
      <c r="G35" s="71"/>
      <c r="H35" s="68">
        <f t="shared" si="0"/>
        <v>0</v>
      </c>
    </row>
    <row r="36" spans="2:8" x14ac:dyDescent="0.25">
      <c r="B36" s="30">
        <f t="shared" si="1"/>
        <v>43099</v>
      </c>
      <c r="C36" s="57"/>
      <c r="D36" s="4"/>
      <c r="E36" s="5"/>
      <c r="F36" s="4"/>
      <c r="G36" s="71"/>
      <c r="H36" s="68">
        <f t="shared" si="0"/>
        <v>0</v>
      </c>
    </row>
    <row r="37" spans="2:8" ht="13.8" thickBot="1" x14ac:dyDescent="0.3">
      <c r="B37" s="31">
        <f t="shared" si="1"/>
        <v>43100</v>
      </c>
      <c r="C37" s="8"/>
      <c r="D37" s="10"/>
      <c r="E37" s="9"/>
      <c r="F37" s="8"/>
      <c r="G37" s="72"/>
      <c r="H37" s="68">
        <f t="shared" si="0"/>
        <v>0</v>
      </c>
    </row>
    <row r="38" spans="2:8" x14ac:dyDescent="0.25">
      <c r="B38" s="32"/>
      <c r="C38" s="33"/>
      <c r="D38" s="34"/>
      <c r="E38" s="35">
        <f>SUM(H7:H37)</f>
        <v>0</v>
      </c>
      <c r="F38" s="36" t="s">
        <v>46</v>
      </c>
      <c r="G38" s="37"/>
    </row>
    <row r="39" spans="2:8" x14ac:dyDescent="0.25">
      <c r="B39" s="38"/>
      <c r="C39" s="39" t="s">
        <v>57</v>
      </c>
      <c r="D39" s="40"/>
      <c r="E39" s="41">
        <f>E2*21</f>
        <v>0</v>
      </c>
      <c r="F39" s="42" t="s">
        <v>47</v>
      </c>
      <c r="G39" s="43"/>
    </row>
    <row r="40" spans="2:8" x14ac:dyDescent="0.25">
      <c r="B40" s="38"/>
      <c r="C40" s="58"/>
      <c r="D40" s="44"/>
      <c r="E40" s="41">
        <f>IF(E38&gt;(21*E2),(E38-(21*E2)),0)</f>
        <v>0</v>
      </c>
      <c r="F40" s="42" t="s">
        <v>56</v>
      </c>
      <c r="G40" s="45"/>
    </row>
    <row r="41" spans="2:8" x14ac:dyDescent="0.25">
      <c r="B41" s="38"/>
      <c r="C41" s="58"/>
      <c r="D41" s="40"/>
      <c r="E41" s="12"/>
      <c r="F41" s="42" t="s">
        <v>51</v>
      </c>
      <c r="G41" s="45"/>
    </row>
    <row r="42" spans="2:8" x14ac:dyDescent="0.25">
      <c r="B42" s="38"/>
      <c r="C42" s="58"/>
      <c r="D42" s="40"/>
      <c r="E42" s="46" t="str">
        <f>IF(E38&gt;(21*E2),(E38*E41), "nvt")</f>
        <v>nvt</v>
      </c>
      <c r="F42" s="47" t="s">
        <v>53</v>
      </c>
      <c r="G42" s="45"/>
    </row>
    <row r="43" spans="2:8" ht="13.8" thickBot="1" x14ac:dyDescent="0.3">
      <c r="B43" s="38"/>
      <c r="C43" s="58"/>
      <c r="D43" s="40"/>
      <c r="E43" s="48">
        <f>IF(E38&gt;(21*E2),(E39*E41), (E38*E41))</f>
        <v>0</v>
      </c>
      <c r="F43" s="49" t="s">
        <v>52</v>
      </c>
      <c r="G43" s="50"/>
    </row>
    <row r="44" spans="2:8" x14ac:dyDescent="0.25">
      <c r="B44" s="38"/>
      <c r="C44" s="58"/>
      <c r="D44" s="40"/>
      <c r="E44" s="51">
        <f>(FLOOR(SUM(G7:G37),1))</f>
        <v>0</v>
      </c>
      <c r="F44" s="52" t="s">
        <v>49</v>
      </c>
      <c r="G44" s="53"/>
    </row>
    <row r="45" spans="2:8" x14ac:dyDescent="0.25">
      <c r="B45" s="38"/>
      <c r="C45" s="58"/>
      <c r="D45" s="40"/>
      <c r="E45" s="13"/>
      <c r="F45" s="42" t="s">
        <v>50</v>
      </c>
      <c r="G45" s="45"/>
    </row>
    <row r="46" spans="2:8" ht="14.4" customHeight="1" thickBot="1" x14ac:dyDescent="0.3">
      <c r="B46" s="54"/>
      <c r="C46" s="59"/>
      <c r="D46" s="55"/>
      <c r="E46" s="56">
        <f>E44*E45</f>
        <v>0</v>
      </c>
      <c r="F46" s="49" t="s">
        <v>54</v>
      </c>
      <c r="G46" s="50"/>
    </row>
    <row r="48" spans="2:8" x14ac:dyDescent="0.25">
      <c r="B48" s="74" t="s">
        <v>0</v>
      </c>
      <c r="E48" s="74" t="s">
        <v>12</v>
      </c>
      <c r="G48" s="75"/>
    </row>
  </sheetData>
  <sheetProtection algorithmName="SHA-512" hashValue="EePQaMsoSBiqrn/3T4GrBKXmfPrfqq0Gou7GK7HJPt0bquCCaes+ZGA9iugHpFxwGpz0zeZ6SwEJeMLZaZmq2w==" saltValue="IrLcqU9DDFsI3BaSRB9cj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workbookViewId="0">
      <selection activeCell="E2" sqref="E2"/>
    </sheetView>
  </sheetViews>
  <sheetFormatPr defaultRowHeight="13.2" x14ac:dyDescent="0.25"/>
  <cols>
    <col min="1" max="1" width="19.109375" style="2" customWidth="1"/>
    <col min="2" max="2" width="21.33203125" style="2" customWidth="1"/>
    <col min="3" max="3" width="7.6640625" style="2" customWidth="1"/>
    <col min="4" max="4" width="13.77734375" style="2" customWidth="1"/>
    <col min="5" max="5" width="10.21875" style="17" customWidth="1"/>
    <col min="6" max="6" width="12.33203125" style="2" bestFit="1" customWidth="1"/>
    <col min="7" max="16384" width="8.88671875" style="2"/>
  </cols>
  <sheetData>
    <row r="1" spans="1:7" ht="129.6" customHeight="1" x14ac:dyDescent="0.25">
      <c r="A1" s="14" t="s">
        <v>42</v>
      </c>
      <c r="B1" s="14" t="s">
        <v>36</v>
      </c>
      <c r="C1" s="14" t="s">
        <v>37</v>
      </c>
      <c r="D1" s="14" t="s">
        <v>38</v>
      </c>
      <c r="E1" s="15" t="s">
        <v>41</v>
      </c>
      <c r="F1" s="14" t="s">
        <v>39</v>
      </c>
      <c r="G1" s="14" t="s">
        <v>40</v>
      </c>
    </row>
    <row r="2" spans="1:7" x14ac:dyDescent="0.25">
      <c r="A2" s="64"/>
      <c r="B2" s="64"/>
      <c r="C2" s="64"/>
      <c r="D2" s="65"/>
      <c r="E2" s="66"/>
      <c r="F2" s="16" t="e">
        <f>D2*1/E2</f>
        <v>#DIV/0!</v>
      </c>
      <c r="G2" s="16" t="e">
        <f>F2*0.012</f>
        <v>#DIV/0!</v>
      </c>
    </row>
    <row r="3" spans="1:7" x14ac:dyDescent="0.25">
      <c r="A3" s="64"/>
      <c r="B3" s="64"/>
      <c r="C3" s="64"/>
      <c r="D3" s="65"/>
      <c r="E3" s="66"/>
      <c r="F3" s="16" t="e">
        <f t="shared" ref="F3:F19" si="0">D3*1/E3</f>
        <v>#DIV/0!</v>
      </c>
      <c r="G3" s="16" t="e">
        <f t="shared" ref="G3:G20" si="1">F3*0.012</f>
        <v>#DIV/0!</v>
      </c>
    </row>
    <row r="4" spans="1:7" x14ac:dyDescent="0.25">
      <c r="A4" s="64"/>
      <c r="B4" s="64"/>
      <c r="C4" s="64"/>
      <c r="D4" s="65"/>
      <c r="E4" s="66"/>
      <c r="F4" s="16" t="e">
        <f t="shared" si="0"/>
        <v>#DIV/0!</v>
      </c>
      <c r="G4" s="16" t="e">
        <f t="shared" si="1"/>
        <v>#DIV/0!</v>
      </c>
    </row>
    <row r="5" spans="1:7" x14ac:dyDescent="0.25">
      <c r="A5" s="64"/>
      <c r="B5" s="64"/>
      <c r="C5" s="64"/>
      <c r="D5" s="65"/>
      <c r="E5" s="66"/>
      <c r="F5" s="16" t="e">
        <f t="shared" si="0"/>
        <v>#DIV/0!</v>
      </c>
      <c r="G5" s="16" t="e">
        <f t="shared" si="1"/>
        <v>#DIV/0!</v>
      </c>
    </row>
    <row r="6" spans="1:7" x14ac:dyDescent="0.25">
      <c r="A6" s="64"/>
      <c r="B6" s="64"/>
      <c r="C6" s="64"/>
      <c r="D6" s="65"/>
      <c r="E6" s="66"/>
      <c r="F6" s="16" t="e">
        <f t="shared" si="0"/>
        <v>#DIV/0!</v>
      </c>
      <c r="G6" s="16" t="e">
        <f t="shared" si="1"/>
        <v>#DIV/0!</v>
      </c>
    </row>
    <row r="7" spans="1:7" x14ac:dyDescent="0.25">
      <c r="A7" s="64"/>
      <c r="B7" s="64"/>
      <c r="C7" s="64"/>
      <c r="D7" s="65"/>
      <c r="E7" s="66"/>
      <c r="F7" s="16" t="e">
        <f t="shared" si="0"/>
        <v>#DIV/0!</v>
      </c>
      <c r="G7" s="16" t="e">
        <f t="shared" si="1"/>
        <v>#DIV/0!</v>
      </c>
    </row>
    <row r="8" spans="1:7" x14ac:dyDescent="0.25">
      <c r="A8" s="64"/>
      <c r="B8" s="64"/>
      <c r="C8" s="64"/>
      <c r="D8" s="65"/>
      <c r="E8" s="66"/>
      <c r="F8" s="16" t="e">
        <f t="shared" si="0"/>
        <v>#DIV/0!</v>
      </c>
      <c r="G8" s="16" t="e">
        <f t="shared" si="1"/>
        <v>#DIV/0!</v>
      </c>
    </row>
    <row r="9" spans="1:7" x14ac:dyDescent="0.25">
      <c r="A9" s="64"/>
      <c r="B9" s="64"/>
      <c r="C9" s="64"/>
      <c r="D9" s="65"/>
      <c r="E9" s="66"/>
      <c r="F9" s="16" t="e">
        <f t="shared" si="0"/>
        <v>#DIV/0!</v>
      </c>
      <c r="G9" s="16" t="e">
        <f t="shared" si="1"/>
        <v>#DIV/0!</v>
      </c>
    </row>
    <row r="10" spans="1:7" x14ac:dyDescent="0.25">
      <c r="A10" s="64"/>
      <c r="B10" s="64"/>
      <c r="C10" s="64"/>
      <c r="D10" s="65"/>
      <c r="E10" s="66"/>
      <c r="F10" s="16" t="e">
        <f t="shared" si="0"/>
        <v>#DIV/0!</v>
      </c>
      <c r="G10" s="16" t="e">
        <f t="shared" si="1"/>
        <v>#DIV/0!</v>
      </c>
    </row>
    <row r="11" spans="1:7" x14ac:dyDescent="0.25">
      <c r="A11" s="64"/>
      <c r="B11" s="64"/>
      <c r="C11" s="64"/>
      <c r="D11" s="65"/>
      <c r="E11" s="66"/>
      <c r="F11" s="16" t="e">
        <f t="shared" si="0"/>
        <v>#DIV/0!</v>
      </c>
      <c r="G11" s="16" t="e">
        <f t="shared" si="1"/>
        <v>#DIV/0!</v>
      </c>
    </row>
    <row r="12" spans="1:7" x14ac:dyDescent="0.25">
      <c r="A12" s="64"/>
      <c r="B12" s="64"/>
      <c r="C12" s="64"/>
      <c r="D12" s="65"/>
      <c r="E12" s="66"/>
      <c r="F12" s="16" t="e">
        <f t="shared" si="0"/>
        <v>#DIV/0!</v>
      </c>
      <c r="G12" s="16" t="e">
        <f t="shared" si="1"/>
        <v>#DIV/0!</v>
      </c>
    </row>
    <row r="13" spans="1:7" x14ac:dyDescent="0.25">
      <c r="A13" s="64"/>
      <c r="B13" s="64"/>
      <c r="C13" s="64"/>
      <c r="D13" s="65"/>
      <c r="E13" s="66"/>
      <c r="F13" s="16" t="e">
        <f t="shared" si="0"/>
        <v>#DIV/0!</v>
      </c>
      <c r="G13" s="16" t="e">
        <f t="shared" si="1"/>
        <v>#DIV/0!</v>
      </c>
    </row>
    <row r="14" spans="1:7" x14ac:dyDescent="0.25">
      <c r="A14" s="64"/>
      <c r="B14" s="64"/>
      <c r="C14" s="64"/>
      <c r="D14" s="65"/>
      <c r="E14" s="66"/>
      <c r="F14" s="16" t="e">
        <f t="shared" si="0"/>
        <v>#DIV/0!</v>
      </c>
      <c r="G14" s="16" t="e">
        <f t="shared" si="1"/>
        <v>#DIV/0!</v>
      </c>
    </row>
    <row r="15" spans="1:7" x14ac:dyDescent="0.25">
      <c r="A15" s="64"/>
      <c r="B15" s="64"/>
      <c r="C15" s="64"/>
      <c r="D15" s="65"/>
      <c r="E15" s="66"/>
      <c r="F15" s="16" t="e">
        <f t="shared" si="0"/>
        <v>#DIV/0!</v>
      </c>
      <c r="G15" s="16" t="e">
        <f t="shared" si="1"/>
        <v>#DIV/0!</v>
      </c>
    </row>
    <row r="16" spans="1:7" x14ac:dyDescent="0.25">
      <c r="A16" s="64"/>
      <c r="B16" s="64"/>
      <c r="C16" s="64"/>
      <c r="D16" s="65"/>
      <c r="E16" s="66"/>
      <c r="F16" s="16" t="e">
        <f t="shared" si="0"/>
        <v>#DIV/0!</v>
      </c>
      <c r="G16" s="16" t="e">
        <f t="shared" si="1"/>
        <v>#DIV/0!</v>
      </c>
    </row>
    <row r="17" spans="1:7" x14ac:dyDescent="0.25">
      <c r="A17" s="64"/>
      <c r="B17" s="64"/>
      <c r="C17" s="64"/>
      <c r="D17" s="65"/>
      <c r="E17" s="66"/>
      <c r="F17" s="16" t="e">
        <f t="shared" si="0"/>
        <v>#DIV/0!</v>
      </c>
      <c r="G17" s="16" t="e">
        <f t="shared" si="1"/>
        <v>#DIV/0!</v>
      </c>
    </row>
    <row r="18" spans="1:7" x14ac:dyDescent="0.25">
      <c r="A18" s="64"/>
      <c r="B18" s="64"/>
      <c r="C18" s="64"/>
      <c r="D18" s="65"/>
      <c r="E18" s="66"/>
      <c r="F18" s="16" t="e">
        <f t="shared" si="0"/>
        <v>#DIV/0!</v>
      </c>
      <c r="G18" s="16" t="e">
        <f t="shared" si="1"/>
        <v>#DIV/0!</v>
      </c>
    </row>
    <row r="19" spans="1:7" x14ac:dyDescent="0.25">
      <c r="A19" s="64"/>
      <c r="B19" s="64"/>
      <c r="C19" s="64"/>
      <c r="D19" s="65"/>
      <c r="E19" s="66"/>
      <c r="F19" s="16" t="e">
        <f t="shared" si="0"/>
        <v>#DIV/0!</v>
      </c>
      <c r="G19" s="16" t="e">
        <f t="shared" si="1"/>
        <v>#DIV/0!</v>
      </c>
    </row>
    <row r="20" spans="1:7" x14ac:dyDescent="0.25">
      <c r="A20" s="64"/>
      <c r="B20" s="67"/>
      <c r="C20" s="64"/>
      <c r="D20" s="65"/>
      <c r="E20" s="66"/>
      <c r="F20" s="16" t="e">
        <f t="shared" ref="F20" si="2">D20*1/E20</f>
        <v>#DIV/0!</v>
      </c>
      <c r="G20" s="16" t="e">
        <f t="shared" si="1"/>
        <v>#DIV/0!</v>
      </c>
    </row>
  </sheetData>
  <sheetProtection algorithmName="SHA-512" hashValue="GYrs4yd4to/tp+QbtafH2rwZJjCriAaEyXvjuRlQujUViZWjLGOIQTP70bCwIuUxW8Ijg70zyE0qRX10pR9Rjg==" saltValue="08heATkkxCtMveOrMCEx9w==" spinCount="100000" sheet="1" objects="1" scenarios="1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opLeftCell="A22" workbookViewId="0">
      <selection activeCell="J41" sqref="J41"/>
    </sheetView>
  </sheetViews>
  <sheetFormatPr defaultRowHeight="13.2" x14ac:dyDescent="0.25"/>
  <cols>
    <col min="1" max="1" width="6.33203125" style="2" customWidth="1"/>
    <col min="2" max="16384" width="8.88671875" style="2"/>
  </cols>
  <sheetData>
    <row r="1" spans="1:2" x14ac:dyDescent="0.25">
      <c r="A1" s="18" t="s">
        <v>5</v>
      </c>
    </row>
    <row r="2" spans="1:2" x14ac:dyDescent="0.25">
      <c r="A2" s="18"/>
    </row>
    <row r="3" spans="1:2" x14ac:dyDescent="0.25">
      <c r="A3" s="2" t="s">
        <v>21</v>
      </c>
    </row>
    <row r="4" spans="1:2" x14ac:dyDescent="0.25">
      <c r="A4" s="2" t="s">
        <v>32</v>
      </c>
    </row>
    <row r="6" spans="1:2" x14ac:dyDescent="0.25">
      <c r="A6" s="2" t="s">
        <v>6</v>
      </c>
      <c r="B6" s="2" t="s">
        <v>30</v>
      </c>
    </row>
    <row r="8" spans="1:2" x14ac:dyDescent="0.25">
      <c r="A8" s="2" t="s">
        <v>7</v>
      </c>
      <c r="B8" s="2" t="s">
        <v>20</v>
      </c>
    </row>
    <row r="10" spans="1:2" x14ac:dyDescent="0.25">
      <c r="B10" s="2" t="s">
        <v>23</v>
      </c>
    </row>
    <row r="11" spans="1:2" x14ac:dyDescent="0.25">
      <c r="B11" s="2" t="s">
        <v>58</v>
      </c>
    </row>
    <row r="12" spans="1:2" x14ac:dyDescent="0.25">
      <c r="B12" s="2" t="s">
        <v>59</v>
      </c>
    </row>
    <row r="13" spans="1:2" x14ac:dyDescent="0.25">
      <c r="B13" s="2" t="s">
        <v>60</v>
      </c>
    </row>
    <row r="14" spans="1:2" x14ac:dyDescent="0.25">
      <c r="B14" s="2" t="s">
        <v>22</v>
      </c>
    </row>
    <row r="15" spans="1:2" x14ac:dyDescent="0.25">
      <c r="B15" s="2" t="s">
        <v>61</v>
      </c>
    </row>
    <row r="17" spans="1:2" x14ac:dyDescent="0.25">
      <c r="A17" s="2" t="s">
        <v>8</v>
      </c>
      <c r="B17" s="2" t="s">
        <v>68</v>
      </c>
    </row>
    <row r="18" spans="1:2" x14ac:dyDescent="0.25">
      <c r="B18" s="2" t="s">
        <v>31</v>
      </c>
    </row>
    <row r="20" spans="1:2" x14ac:dyDescent="0.25">
      <c r="A20" s="2" t="s">
        <v>9</v>
      </c>
      <c r="B20" s="2" t="s">
        <v>25</v>
      </c>
    </row>
    <row r="21" spans="1:2" x14ac:dyDescent="0.25">
      <c r="B21" s="2" t="s">
        <v>35</v>
      </c>
    </row>
    <row r="23" spans="1:2" x14ac:dyDescent="0.25">
      <c r="B23" s="2" t="s">
        <v>69</v>
      </c>
    </row>
    <row r="25" spans="1:2" x14ac:dyDescent="0.25">
      <c r="B25" s="3" t="s">
        <v>72</v>
      </c>
    </row>
    <row r="26" spans="1:2" x14ac:dyDescent="0.25">
      <c r="B26" s="3"/>
    </row>
    <row r="27" spans="1:2" x14ac:dyDescent="0.25">
      <c r="B27" s="2" t="s">
        <v>73</v>
      </c>
    </row>
    <row r="28" spans="1:2" x14ac:dyDescent="0.25">
      <c r="B28" s="2" t="s">
        <v>74</v>
      </c>
    </row>
    <row r="30" spans="1:2" x14ac:dyDescent="0.25">
      <c r="B30" s="2" t="s">
        <v>75</v>
      </c>
    </row>
    <row r="32" spans="1:2" x14ac:dyDescent="0.25">
      <c r="B32" s="2" t="s">
        <v>33</v>
      </c>
    </row>
    <row r="34" spans="1:6" x14ac:dyDescent="0.25">
      <c r="A34" s="2" t="s">
        <v>10</v>
      </c>
      <c r="B34" s="2" t="s">
        <v>70</v>
      </c>
    </row>
    <row r="35" spans="1:6" x14ac:dyDescent="0.25">
      <c r="B35" s="2" t="s">
        <v>26</v>
      </c>
    </row>
    <row r="37" spans="1:6" x14ac:dyDescent="0.25">
      <c r="B37" s="19" t="s">
        <v>48</v>
      </c>
      <c r="C37" s="20"/>
      <c r="D37" s="20">
        <v>0.3412</v>
      </c>
      <c r="E37" s="20" t="s">
        <v>24</v>
      </c>
      <c r="F37" s="21"/>
    </row>
    <row r="38" spans="1:6" x14ac:dyDescent="0.25">
      <c r="B38" s="19" t="s">
        <v>77</v>
      </c>
      <c r="C38" s="20"/>
      <c r="D38" s="20">
        <v>0.33629999999999999</v>
      </c>
      <c r="E38" s="20" t="s">
        <v>24</v>
      </c>
      <c r="F38" s="21"/>
    </row>
    <row r="40" spans="1:6" x14ac:dyDescent="0.25">
      <c r="B40" s="2" t="s">
        <v>76</v>
      </c>
    </row>
    <row r="42" spans="1:6" x14ac:dyDescent="0.25">
      <c r="A42" s="2" t="s">
        <v>66</v>
      </c>
      <c r="B42" s="2" t="s">
        <v>71</v>
      </c>
    </row>
    <row r="44" spans="1:6" x14ac:dyDescent="0.25">
      <c r="A44" s="2" t="s">
        <v>27</v>
      </c>
      <c r="B44" s="2" t="s">
        <v>67</v>
      </c>
    </row>
    <row r="45" spans="1:6" x14ac:dyDescent="0.25">
      <c r="A45" s="1"/>
    </row>
    <row r="46" spans="1:6" x14ac:dyDescent="0.25">
      <c r="A46" s="1"/>
    </row>
    <row r="47" spans="1:6" x14ac:dyDescent="0.25">
      <c r="A47" s="1"/>
    </row>
    <row r="48" spans="1:6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</sheetData>
  <phoneticPr fontId="2" type="noConversion"/>
  <pageMargins left="0.75" right="0.75" top="1" bottom="1" header="0.5" footer="0.5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16" workbookViewId="0">
      <selection activeCell="E42" sqref="E42"/>
    </sheetView>
  </sheetViews>
  <sheetFormatPr defaultRowHeight="13.2" x14ac:dyDescent="0.25"/>
  <cols>
    <col min="1" max="1" width="7.88671875" style="28" customWidth="1"/>
    <col min="2" max="2" width="15.33203125" style="75" customWidth="1"/>
    <col min="3" max="3" width="70.77734375" style="28" customWidth="1"/>
    <col min="4" max="4" width="15.33203125" style="28" customWidth="1"/>
    <col min="5" max="5" width="12.33203125" style="28" customWidth="1"/>
    <col min="6" max="6" width="46.88671875" style="28" customWidth="1"/>
    <col min="7" max="7" width="11.6640625" style="28" customWidth="1"/>
    <col min="8" max="8" width="0" style="28" hidden="1" customWidth="1"/>
    <col min="9" max="16384" width="8.88671875" style="28"/>
  </cols>
  <sheetData>
    <row r="1" spans="1:8" x14ac:dyDescent="0.25">
      <c r="A1" s="74" t="s">
        <v>1</v>
      </c>
      <c r="C1" s="11"/>
      <c r="D1" s="76" t="s">
        <v>29</v>
      </c>
      <c r="E1" s="77"/>
      <c r="F1" s="78" t="s">
        <v>28</v>
      </c>
    </row>
    <row r="2" spans="1:8" x14ac:dyDescent="0.25">
      <c r="A2" s="76" t="s">
        <v>3</v>
      </c>
      <c r="C2" s="11"/>
      <c r="D2" s="22"/>
      <c r="E2" s="79">
        <f>E1/5</f>
        <v>0</v>
      </c>
      <c r="F2" s="76" t="s">
        <v>11</v>
      </c>
    </row>
    <row r="3" spans="1:8" x14ac:dyDescent="0.25">
      <c r="A3" s="74" t="s">
        <v>2</v>
      </c>
      <c r="C3" s="11"/>
      <c r="D3" s="22"/>
      <c r="F3" s="22"/>
      <c r="G3" s="78"/>
    </row>
    <row r="4" spans="1:8" x14ac:dyDescent="0.25">
      <c r="A4" s="78" t="s">
        <v>34</v>
      </c>
      <c r="C4" s="11"/>
      <c r="D4" s="22"/>
      <c r="F4" s="22"/>
      <c r="G4" s="78"/>
    </row>
    <row r="5" spans="1:8" x14ac:dyDescent="0.25">
      <c r="A5" s="78"/>
      <c r="B5" s="28"/>
    </row>
    <row r="6" spans="1:8" ht="35.25" customHeight="1" x14ac:dyDescent="0.25">
      <c r="B6" s="23"/>
      <c r="C6" s="24" t="s">
        <v>55</v>
      </c>
      <c r="D6" s="25" t="s">
        <v>44</v>
      </c>
      <c r="E6" s="26" t="s">
        <v>78</v>
      </c>
      <c r="F6" s="27" t="s">
        <v>43</v>
      </c>
      <c r="G6" s="26" t="s">
        <v>45</v>
      </c>
    </row>
    <row r="7" spans="1:8" ht="12.75" customHeight="1" x14ac:dyDescent="0.25">
      <c r="B7" s="30">
        <v>42767</v>
      </c>
      <c r="C7" s="4"/>
      <c r="D7" s="4"/>
      <c r="E7" s="5"/>
      <c r="F7" s="4"/>
      <c r="G7" s="71"/>
      <c r="H7" s="68">
        <f>ROUND(E7,2)</f>
        <v>0</v>
      </c>
    </row>
    <row r="8" spans="1:8" x14ac:dyDescent="0.25">
      <c r="B8" s="30">
        <f>B7+1</f>
        <v>42768</v>
      </c>
      <c r="C8" s="4"/>
      <c r="D8" s="4"/>
      <c r="E8" s="5"/>
      <c r="F8" s="4"/>
      <c r="G8" s="71"/>
      <c r="H8" s="68">
        <f t="shared" ref="H8:H34" si="0">ROUND(E8,2)</f>
        <v>0</v>
      </c>
    </row>
    <row r="9" spans="1:8" x14ac:dyDescent="0.25">
      <c r="B9" s="30">
        <f t="shared" ref="B9:B34" si="1">B8+1</f>
        <v>42769</v>
      </c>
      <c r="C9" s="4"/>
      <c r="D9" s="4"/>
      <c r="E9" s="5"/>
      <c r="F9" s="4"/>
      <c r="G9" s="71"/>
      <c r="H9" s="68">
        <f t="shared" si="0"/>
        <v>0</v>
      </c>
    </row>
    <row r="10" spans="1:8" x14ac:dyDescent="0.25">
      <c r="B10" s="29">
        <f t="shared" si="1"/>
        <v>42770</v>
      </c>
      <c r="C10" s="6"/>
      <c r="D10" s="6"/>
      <c r="E10" s="7"/>
      <c r="F10" s="6"/>
      <c r="G10" s="70"/>
      <c r="H10" s="68">
        <f t="shared" si="0"/>
        <v>0</v>
      </c>
    </row>
    <row r="11" spans="1:8" x14ac:dyDescent="0.25">
      <c r="B11" s="29">
        <f t="shared" si="1"/>
        <v>42771</v>
      </c>
      <c r="C11" s="6"/>
      <c r="D11" s="6"/>
      <c r="E11" s="7"/>
      <c r="F11" s="6"/>
      <c r="G11" s="70"/>
      <c r="H11" s="68">
        <f t="shared" si="0"/>
        <v>0</v>
      </c>
    </row>
    <row r="12" spans="1:8" x14ac:dyDescent="0.25">
      <c r="B12" s="30">
        <f t="shared" si="1"/>
        <v>42772</v>
      </c>
      <c r="C12" s="4"/>
      <c r="D12" s="4"/>
      <c r="E12" s="5"/>
      <c r="F12" s="4"/>
      <c r="G12" s="71"/>
      <c r="H12" s="68">
        <f t="shared" si="0"/>
        <v>0</v>
      </c>
    </row>
    <row r="13" spans="1:8" x14ac:dyDescent="0.25">
      <c r="B13" s="30">
        <f t="shared" si="1"/>
        <v>42773</v>
      </c>
      <c r="C13" s="4"/>
      <c r="D13" s="4"/>
      <c r="E13" s="5"/>
      <c r="F13" s="4"/>
      <c r="G13" s="71"/>
      <c r="H13" s="68">
        <f t="shared" si="0"/>
        <v>0</v>
      </c>
    </row>
    <row r="14" spans="1:8" x14ac:dyDescent="0.25">
      <c r="B14" s="30">
        <f t="shared" si="1"/>
        <v>42774</v>
      </c>
      <c r="C14" s="4"/>
      <c r="D14" s="4"/>
      <c r="E14" s="5"/>
      <c r="F14" s="4"/>
      <c r="G14" s="71"/>
      <c r="H14" s="68">
        <f t="shared" si="0"/>
        <v>0</v>
      </c>
    </row>
    <row r="15" spans="1:8" x14ac:dyDescent="0.25">
      <c r="B15" s="30">
        <f t="shared" si="1"/>
        <v>42775</v>
      </c>
      <c r="C15" s="4"/>
      <c r="D15" s="4"/>
      <c r="E15" s="5"/>
      <c r="F15" s="4"/>
      <c r="G15" s="71"/>
      <c r="H15" s="68">
        <f t="shared" si="0"/>
        <v>0</v>
      </c>
    </row>
    <row r="16" spans="1:8" x14ac:dyDescent="0.25">
      <c r="B16" s="30">
        <f t="shared" si="1"/>
        <v>42776</v>
      </c>
      <c r="C16" s="4"/>
      <c r="D16" s="4"/>
      <c r="E16" s="5"/>
      <c r="F16" s="4"/>
      <c r="G16" s="71"/>
      <c r="H16" s="68">
        <f t="shared" si="0"/>
        <v>0</v>
      </c>
    </row>
    <row r="17" spans="2:8" x14ac:dyDescent="0.25">
      <c r="B17" s="29">
        <f t="shared" si="1"/>
        <v>42777</v>
      </c>
      <c r="C17" s="6"/>
      <c r="D17" s="6"/>
      <c r="E17" s="7"/>
      <c r="F17" s="6"/>
      <c r="G17" s="70"/>
      <c r="H17" s="68">
        <f t="shared" si="0"/>
        <v>0</v>
      </c>
    </row>
    <row r="18" spans="2:8" x14ac:dyDescent="0.25">
      <c r="B18" s="29">
        <f t="shared" si="1"/>
        <v>42778</v>
      </c>
      <c r="C18" s="6"/>
      <c r="D18" s="6"/>
      <c r="E18" s="7"/>
      <c r="F18" s="6"/>
      <c r="G18" s="70"/>
      <c r="H18" s="68">
        <f t="shared" si="0"/>
        <v>0</v>
      </c>
    </row>
    <row r="19" spans="2:8" x14ac:dyDescent="0.25">
      <c r="B19" s="30">
        <f t="shared" si="1"/>
        <v>42779</v>
      </c>
      <c r="C19" s="4"/>
      <c r="D19" s="4"/>
      <c r="E19" s="5"/>
      <c r="F19" s="4"/>
      <c r="G19" s="71"/>
      <c r="H19" s="68">
        <f t="shared" si="0"/>
        <v>0</v>
      </c>
    </row>
    <row r="20" spans="2:8" x14ac:dyDescent="0.25">
      <c r="B20" s="30">
        <f t="shared" si="1"/>
        <v>42780</v>
      </c>
      <c r="C20" s="4"/>
      <c r="D20" s="4"/>
      <c r="E20" s="5"/>
      <c r="F20" s="4"/>
      <c r="G20" s="71"/>
      <c r="H20" s="68">
        <f t="shared" si="0"/>
        <v>0</v>
      </c>
    </row>
    <row r="21" spans="2:8" x14ac:dyDescent="0.25">
      <c r="B21" s="30">
        <f t="shared" si="1"/>
        <v>42781</v>
      </c>
      <c r="C21" s="4"/>
      <c r="D21" s="4"/>
      <c r="E21" s="5"/>
      <c r="F21" s="4"/>
      <c r="G21" s="71"/>
      <c r="H21" s="68">
        <f t="shared" si="0"/>
        <v>0</v>
      </c>
    </row>
    <row r="22" spans="2:8" x14ac:dyDescent="0.25">
      <c r="B22" s="30">
        <f t="shared" si="1"/>
        <v>42782</v>
      </c>
      <c r="C22" s="4"/>
      <c r="D22" s="4"/>
      <c r="E22" s="5"/>
      <c r="F22" s="4"/>
      <c r="G22" s="71"/>
      <c r="H22" s="68">
        <f t="shared" si="0"/>
        <v>0</v>
      </c>
    </row>
    <row r="23" spans="2:8" x14ac:dyDescent="0.25">
      <c r="B23" s="30">
        <f t="shared" si="1"/>
        <v>42783</v>
      </c>
      <c r="C23" s="4"/>
      <c r="D23" s="4"/>
      <c r="E23" s="5"/>
      <c r="F23" s="4"/>
      <c r="G23" s="71"/>
      <c r="H23" s="68">
        <f t="shared" si="0"/>
        <v>0</v>
      </c>
    </row>
    <row r="24" spans="2:8" x14ac:dyDescent="0.25">
      <c r="B24" s="29">
        <f t="shared" si="1"/>
        <v>42784</v>
      </c>
      <c r="C24" s="6"/>
      <c r="D24" s="6"/>
      <c r="E24" s="7"/>
      <c r="F24" s="6"/>
      <c r="G24" s="70"/>
      <c r="H24" s="68">
        <f t="shared" si="0"/>
        <v>0</v>
      </c>
    </row>
    <row r="25" spans="2:8" x14ac:dyDescent="0.25">
      <c r="B25" s="29">
        <f t="shared" si="1"/>
        <v>42785</v>
      </c>
      <c r="C25" s="6"/>
      <c r="D25" s="6"/>
      <c r="E25" s="7"/>
      <c r="F25" s="6"/>
      <c r="G25" s="70"/>
      <c r="H25" s="68">
        <f t="shared" si="0"/>
        <v>0</v>
      </c>
    </row>
    <row r="26" spans="2:8" x14ac:dyDescent="0.25">
      <c r="B26" s="30">
        <f t="shared" si="1"/>
        <v>42786</v>
      </c>
      <c r="C26" s="4"/>
      <c r="D26" s="4"/>
      <c r="E26" s="5"/>
      <c r="F26" s="4"/>
      <c r="G26" s="71"/>
      <c r="H26" s="68">
        <f t="shared" si="0"/>
        <v>0</v>
      </c>
    </row>
    <row r="27" spans="2:8" x14ac:dyDescent="0.25">
      <c r="B27" s="30">
        <f>B26+1</f>
        <v>42787</v>
      </c>
      <c r="C27" s="4"/>
      <c r="D27" s="4"/>
      <c r="E27" s="5"/>
      <c r="F27" s="4"/>
      <c r="G27" s="71"/>
      <c r="H27" s="68">
        <f t="shared" si="0"/>
        <v>0</v>
      </c>
    </row>
    <row r="28" spans="2:8" x14ac:dyDescent="0.25">
      <c r="B28" s="30">
        <f t="shared" si="1"/>
        <v>42788</v>
      </c>
      <c r="C28" s="4"/>
      <c r="D28" s="4"/>
      <c r="E28" s="5"/>
      <c r="F28" s="4"/>
      <c r="G28" s="71"/>
      <c r="H28" s="68">
        <f t="shared" si="0"/>
        <v>0</v>
      </c>
    </row>
    <row r="29" spans="2:8" x14ac:dyDescent="0.25">
      <c r="B29" s="30">
        <f t="shared" si="1"/>
        <v>42789</v>
      </c>
      <c r="C29" s="4"/>
      <c r="D29" s="4"/>
      <c r="E29" s="5"/>
      <c r="F29" s="4"/>
      <c r="G29" s="71"/>
      <c r="H29" s="68">
        <f t="shared" si="0"/>
        <v>0</v>
      </c>
    </row>
    <row r="30" spans="2:8" x14ac:dyDescent="0.25">
      <c r="B30" s="30">
        <f t="shared" si="1"/>
        <v>42790</v>
      </c>
      <c r="C30" s="4"/>
      <c r="D30" s="4"/>
      <c r="E30" s="5"/>
      <c r="F30" s="4"/>
      <c r="G30" s="71"/>
      <c r="H30" s="68">
        <f t="shared" si="0"/>
        <v>0</v>
      </c>
    </row>
    <row r="31" spans="2:8" x14ac:dyDescent="0.25">
      <c r="B31" s="29">
        <f t="shared" si="1"/>
        <v>42791</v>
      </c>
      <c r="C31" s="6"/>
      <c r="D31" s="6"/>
      <c r="E31" s="7"/>
      <c r="F31" s="6"/>
      <c r="G31" s="70"/>
      <c r="H31" s="68">
        <f t="shared" si="0"/>
        <v>0</v>
      </c>
    </row>
    <row r="32" spans="2:8" x14ac:dyDescent="0.25">
      <c r="B32" s="29">
        <f t="shared" si="1"/>
        <v>42792</v>
      </c>
      <c r="C32" s="6"/>
      <c r="D32" s="6"/>
      <c r="E32" s="7"/>
      <c r="F32" s="6"/>
      <c r="G32" s="70"/>
      <c r="H32" s="68">
        <f t="shared" si="0"/>
        <v>0</v>
      </c>
    </row>
    <row r="33" spans="2:8" x14ac:dyDescent="0.25">
      <c r="B33" s="30">
        <f t="shared" si="1"/>
        <v>42793</v>
      </c>
      <c r="C33" s="4"/>
      <c r="D33" s="4"/>
      <c r="E33" s="5"/>
      <c r="F33" s="4"/>
      <c r="G33" s="71"/>
      <c r="H33" s="68">
        <f t="shared" si="0"/>
        <v>0</v>
      </c>
    </row>
    <row r="34" spans="2:8" ht="13.8" thickBot="1" x14ac:dyDescent="0.3">
      <c r="B34" s="30">
        <f t="shared" si="1"/>
        <v>42794</v>
      </c>
      <c r="C34" s="4"/>
      <c r="D34" s="4"/>
      <c r="E34" s="5"/>
      <c r="F34" s="4"/>
      <c r="G34" s="71"/>
      <c r="H34" s="68">
        <f t="shared" si="0"/>
        <v>0</v>
      </c>
    </row>
    <row r="35" spans="2:8" x14ac:dyDescent="0.25">
      <c r="B35" s="32"/>
      <c r="C35" s="33"/>
      <c r="D35" s="34"/>
      <c r="E35" s="35">
        <f>SUM(H7:H34)</f>
        <v>0</v>
      </c>
      <c r="F35" s="36" t="s">
        <v>46</v>
      </c>
      <c r="G35" s="69"/>
    </row>
    <row r="36" spans="2:8" x14ac:dyDescent="0.25">
      <c r="B36" s="38"/>
      <c r="C36" s="39" t="s">
        <v>57</v>
      </c>
      <c r="D36" s="40"/>
      <c r="E36" s="41">
        <f>E2*20</f>
        <v>0</v>
      </c>
      <c r="F36" s="42" t="s">
        <v>47</v>
      </c>
      <c r="G36" s="43"/>
    </row>
    <row r="37" spans="2:8" x14ac:dyDescent="0.25">
      <c r="B37" s="38"/>
      <c r="C37" s="58"/>
      <c r="D37" s="44"/>
      <c r="E37" s="41">
        <f>IF(E35&gt;(20*E2),(E35-(20*E2)),0)</f>
        <v>0</v>
      </c>
      <c r="F37" s="42" t="s">
        <v>56</v>
      </c>
      <c r="G37" s="45"/>
    </row>
    <row r="38" spans="2:8" x14ac:dyDescent="0.25">
      <c r="B38" s="38"/>
      <c r="C38" s="58"/>
      <c r="D38" s="40"/>
      <c r="E38" s="12"/>
      <c r="F38" s="42" t="s">
        <v>51</v>
      </c>
      <c r="G38" s="45"/>
    </row>
    <row r="39" spans="2:8" x14ac:dyDescent="0.25">
      <c r="B39" s="38"/>
      <c r="C39" s="58"/>
      <c r="D39" s="40"/>
      <c r="E39" s="46" t="str">
        <f>IF(E35&gt;(20*E2),(E35*E38), "nvt")</f>
        <v>nvt</v>
      </c>
      <c r="F39" s="47" t="s">
        <v>53</v>
      </c>
      <c r="G39" s="45"/>
    </row>
    <row r="40" spans="2:8" ht="13.8" thickBot="1" x14ac:dyDescent="0.3">
      <c r="B40" s="38"/>
      <c r="C40" s="58"/>
      <c r="D40" s="40"/>
      <c r="E40" s="48">
        <f>IF(E35&gt;(20*E2),(E36*E38), (E35*E38))</f>
        <v>0</v>
      </c>
      <c r="F40" s="49" t="s">
        <v>52</v>
      </c>
      <c r="G40" s="50"/>
    </row>
    <row r="41" spans="2:8" x14ac:dyDescent="0.25">
      <c r="B41" s="38"/>
      <c r="C41" s="58"/>
      <c r="D41" s="40"/>
      <c r="E41" s="51">
        <f>(FLOOR(SUM(G7:G34),1))</f>
        <v>0</v>
      </c>
      <c r="F41" s="52" t="s">
        <v>49</v>
      </c>
      <c r="G41" s="53"/>
    </row>
    <row r="42" spans="2:8" x14ac:dyDescent="0.25">
      <c r="B42" s="38"/>
      <c r="C42" s="58"/>
      <c r="D42" s="40"/>
      <c r="E42" s="13"/>
      <c r="F42" s="42" t="s">
        <v>50</v>
      </c>
      <c r="G42" s="45"/>
    </row>
    <row r="43" spans="2:8" ht="14.4" customHeight="1" thickBot="1" x14ac:dyDescent="0.3">
      <c r="B43" s="54"/>
      <c r="C43" s="59"/>
      <c r="D43" s="55"/>
      <c r="E43" s="56">
        <f>E41*E42</f>
        <v>0</v>
      </c>
      <c r="F43" s="49" t="s">
        <v>54</v>
      </c>
      <c r="G43" s="50"/>
    </row>
    <row r="45" spans="2:8" x14ac:dyDescent="0.25">
      <c r="B45" s="74" t="s">
        <v>0</v>
      </c>
      <c r="E45" s="74" t="s">
        <v>12</v>
      </c>
      <c r="G45" s="75"/>
    </row>
  </sheetData>
  <sheetProtection algorithmName="SHA-512" hashValue="Xresj6rpYRE6f+vZsfcfaoZYa4eWAwIKs6jQgJbNr3xIsAg9RkslDlSZKvzhY9NTTDcPypfAsWvOI1JiT3NULw==" saltValue="Ujrvqnwzkc9cWWlP1ztou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A19" workbookViewId="0">
      <selection activeCell="E46" sqref="E46"/>
    </sheetView>
  </sheetViews>
  <sheetFormatPr defaultRowHeight="13.2" x14ac:dyDescent="0.25"/>
  <cols>
    <col min="1" max="1" width="7.88671875" style="28" customWidth="1"/>
    <col min="2" max="2" width="15.33203125" style="75" customWidth="1"/>
    <col min="3" max="3" width="70.77734375" style="28" customWidth="1"/>
    <col min="4" max="4" width="15.33203125" style="28" customWidth="1"/>
    <col min="5" max="5" width="12.33203125" style="28" customWidth="1"/>
    <col min="6" max="6" width="46.88671875" style="28" customWidth="1"/>
    <col min="7" max="7" width="11.6640625" style="28" customWidth="1"/>
    <col min="8" max="8" width="0" style="28" hidden="1" customWidth="1"/>
    <col min="9" max="16384" width="8.88671875" style="28"/>
  </cols>
  <sheetData>
    <row r="1" spans="1:8" x14ac:dyDescent="0.25">
      <c r="A1" s="74" t="s">
        <v>1</v>
      </c>
      <c r="C1" s="11"/>
      <c r="D1" s="76" t="s">
        <v>29</v>
      </c>
      <c r="E1" s="77"/>
      <c r="F1" s="78" t="s">
        <v>28</v>
      </c>
    </row>
    <row r="2" spans="1:8" x14ac:dyDescent="0.25">
      <c r="A2" s="76" t="s">
        <v>3</v>
      </c>
      <c r="C2" s="11"/>
      <c r="D2" s="22"/>
      <c r="E2" s="79">
        <f>E1/5</f>
        <v>0</v>
      </c>
      <c r="F2" s="76" t="s">
        <v>11</v>
      </c>
    </row>
    <row r="3" spans="1:8" x14ac:dyDescent="0.25">
      <c r="A3" s="74" t="s">
        <v>2</v>
      </c>
      <c r="C3" s="11"/>
      <c r="D3" s="22"/>
      <c r="F3" s="22"/>
      <c r="G3" s="78"/>
    </row>
    <row r="4" spans="1:8" x14ac:dyDescent="0.25">
      <c r="A4" s="78" t="s">
        <v>34</v>
      </c>
      <c r="C4" s="11"/>
      <c r="D4" s="22"/>
      <c r="F4" s="22"/>
      <c r="G4" s="78"/>
    </row>
    <row r="5" spans="1:8" x14ac:dyDescent="0.25">
      <c r="A5" s="78"/>
      <c r="B5" s="28"/>
    </row>
    <row r="6" spans="1:8" ht="35.25" customHeight="1" x14ac:dyDescent="0.25">
      <c r="B6" s="23"/>
      <c r="C6" s="24" t="s">
        <v>55</v>
      </c>
      <c r="D6" s="25" t="s">
        <v>44</v>
      </c>
      <c r="E6" s="26" t="s">
        <v>78</v>
      </c>
      <c r="F6" s="27" t="s">
        <v>43</v>
      </c>
      <c r="G6" s="26" t="s">
        <v>45</v>
      </c>
    </row>
    <row r="7" spans="1:8" ht="12.75" customHeight="1" x14ac:dyDescent="0.25">
      <c r="B7" s="30">
        <v>42795</v>
      </c>
      <c r="C7" s="4"/>
      <c r="D7" s="4"/>
      <c r="E7" s="5"/>
      <c r="F7" s="4"/>
      <c r="G7" s="71"/>
      <c r="H7" s="68">
        <f>ROUND(E7,2)</f>
        <v>0</v>
      </c>
    </row>
    <row r="8" spans="1:8" x14ac:dyDescent="0.25">
      <c r="B8" s="30">
        <f>B7+1</f>
        <v>42796</v>
      </c>
      <c r="C8" s="4"/>
      <c r="D8" s="4"/>
      <c r="E8" s="5"/>
      <c r="F8" s="4"/>
      <c r="G8" s="71"/>
      <c r="H8" s="68">
        <f t="shared" ref="H8:H37" si="0">ROUND(E8,2)</f>
        <v>0</v>
      </c>
    </row>
    <row r="9" spans="1:8" x14ac:dyDescent="0.25">
      <c r="B9" s="30">
        <f t="shared" ref="B9:B37" si="1">B8+1</f>
        <v>42797</v>
      </c>
      <c r="C9" s="4"/>
      <c r="D9" s="4"/>
      <c r="E9" s="5"/>
      <c r="F9" s="4"/>
      <c r="G9" s="71"/>
      <c r="H9" s="68">
        <f t="shared" si="0"/>
        <v>0</v>
      </c>
    </row>
    <row r="10" spans="1:8" x14ac:dyDescent="0.25">
      <c r="B10" s="29">
        <f t="shared" si="1"/>
        <v>42798</v>
      </c>
      <c r="C10" s="6"/>
      <c r="D10" s="6"/>
      <c r="E10" s="7"/>
      <c r="F10" s="6"/>
      <c r="G10" s="70"/>
      <c r="H10" s="68">
        <f t="shared" si="0"/>
        <v>0</v>
      </c>
    </row>
    <row r="11" spans="1:8" x14ac:dyDescent="0.25">
      <c r="B11" s="29">
        <f t="shared" si="1"/>
        <v>42799</v>
      </c>
      <c r="C11" s="6"/>
      <c r="D11" s="6"/>
      <c r="E11" s="7"/>
      <c r="F11" s="6"/>
      <c r="G11" s="70"/>
      <c r="H11" s="68">
        <f t="shared" si="0"/>
        <v>0</v>
      </c>
    </row>
    <row r="12" spans="1:8" x14ac:dyDescent="0.25">
      <c r="B12" s="30">
        <f t="shared" si="1"/>
        <v>42800</v>
      </c>
      <c r="C12" s="4"/>
      <c r="D12" s="4"/>
      <c r="E12" s="5"/>
      <c r="F12" s="4"/>
      <c r="G12" s="71"/>
      <c r="H12" s="68">
        <f t="shared" si="0"/>
        <v>0</v>
      </c>
    </row>
    <row r="13" spans="1:8" x14ac:dyDescent="0.25">
      <c r="B13" s="30">
        <f t="shared" si="1"/>
        <v>42801</v>
      </c>
      <c r="C13" s="4"/>
      <c r="D13" s="4"/>
      <c r="E13" s="5"/>
      <c r="F13" s="4"/>
      <c r="G13" s="71"/>
      <c r="H13" s="68">
        <f t="shared" si="0"/>
        <v>0</v>
      </c>
    </row>
    <row r="14" spans="1:8" x14ac:dyDescent="0.25">
      <c r="B14" s="30">
        <f t="shared" si="1"/>
        <v>42802</v>
      </c>
      <c r="C14" s="4"/>
      <c r="D14" s="4"/>
      <c r="E14" s="5"/>
      <c r="F14" s="4"/>
      <c r="G14" s="71"/>
      <c r="H14" s="68">
        <f t="shared" si="0"/>
        <v>0</v>
      </c>
    </row>
    <row r="15" spans="1:8" x14ac:dyDescent="0.25">
      <c r="B15" s="30">
        <f t="shared" si="1"/>
        <v>42803</v>
      </c>
      <c r="C15" s="4"/>
      <c r="D15" s="4"/>
      <c r="E15" s="5"/>
      <c r="F15" s="4"/>
      <c r="G15" s="71"/>
      <c r="H15" s="68">
        <f t="shared" si="0"/>
        <v>0</v>
      </c>
    </row>
    <row r="16" spans="1:8" x14ac:dyDescent="0.25">
      <c r="B16" s="30">
        <f t="shared" si="1"/>
        <v>42804</v>
      </c>
      <c r="C16" s="4"/>
      <c r="D16" s="4"/>
      <c r="E16" s="5"/>
      <c r="F16" s="4"/>
      <c r="G16" s="71"/>
      <c r="H16" s="68">
        <f t="shared" si="0"/>
        <v>0</v>
      </c>
    </row>
    <row r="17" spans="2:8" x14ac:dyDescent="0.25">
      <c r="B17" s="29">
        <f t="shared" si="1"/>
        <v>42805</v>
      </c>
      <c r="C17" s="6"/>
      <c r="D17" s="6"/>
      <c r="E17" s="7"/>
      <c r="F17" s="6"/>
      <c r="G17" s="70"/>
      <c r="H17" s="80">
        <f t="shared" si="0"/>
        <v>0</v>
      </c>
    </row>
    <row r="18" spans="2:8" x14ac:dyDescent="0.25">
      <c r="B18" s="29">
        <f t="shared" si="1"/>
        <v>42806</v>
      </c>
      <c r="C18" s="6"/>
      <c r="D18" s="6"/>
      <c r="E18" s="7"/>
      <c r="F18" s="6"/>
      <c r="G18" s="70"/>
      <c r="H18" s="80">
        <f t="shared" si="0"/>
        <v>0</v>
      </c>
    </row>
    <row r="19" spans="2:8" x14ac:dyDescent="0.25">
      <c r="B19" s="30">
        <f t="shared" si="1"/>
        <v>42807</v>
      </c>
      <c r="C19" s="4"/>
      <c r="D19" s="4"/>
      <c r="E19" s="5"/>
      <c r="F19" s="4"/>
      <c r="G19" s="71"/>
      <c r="H19" s="68">
        <f t="shared" si="0"/>
        <v>0</v>
      </c>
    </row>
    <row r="20" spans="2:8" x14ac:dyDescent="0.25">
      <c r="B20" s="30">
        <f t="shared" si="1"/>
        <v>42808</v>
      </c>
      <c r="C20" s="4"/>
      <c r="D20" s="4"/>
      <c r="E20" s="5"/>
      <c r="F20" s="4"/>
      <c r="G20" s="71"/>
      <c r="H20" s="68">
        <f t="shared" si="0"/>
        <v>0</v>
      </c>
    </row>
    <row r="21" spans="2:8" x14ac:dyDescent="0.25">
      <c r="B21" s="30">
        <f t="shared" si="1"/>
        <v>42809</v>
      </c>
      <c r="C21" s="4"/>
      <c r="D21" s="4"/>
      <c r="E21" s="5"/>
      <c r="F21" s="4"/>
      <c r="G21" s="71"/>
      <c r="H21" s="68">
        <f t="shared" si="0"/>
        <v>0</v>
      </c>
    </row>
    <row r="22" spans="2:8" x14ac:dyDescent="0.25">
      <c r="B22" s="30">
        <f t="shared" si="1"/>
        <v>42810</v>
      </c>
      <c r="C22" s="4"/>
      <c r="D22" s="4"/>
      <c r="E22" s="5"/>
      <c r="F22" s="4"/>
      <c r="G22" s="71"/>
      <c r="H22" s="68">
        <f t="shared" si="0"/>
        <v>0</v>
      </c>
    </row>
    <row r="23" spans="2:8" x14ac:dyDescent="0.25">
      <c r="B23" s="30">
        <f t="shared" si="1"/>
        <v>42811</v>
      </c>
      <c r="C23" s="4"/>
      <c r="D23" s="4"/>
      <c r="E23" s="5"/>
      <c r="F23" s="4"/>
      <c r="G23" s="71"/>
      <c r="H23" s="68">
        <f t="shared" si="0"/>
        <v>0</v>
      </c>
    </row>
    <row r="24" spans="2:8" x14ac:dyDescent="0.25">
      <c r="B24" s="29">
        <f t="shared" si="1"/>
        <v>42812</v>
      </c>
      <c r="C24" s="6"/>
      <c r="D24" s="6"/>
      <c r="E24" s="7"/>
      <c r="F24" s="6"/>
      <c r="G24" s="70"/>
      <c r="H24" s="68">
        <f t="shared" si="0"/>
        <v>0</v>
      </c>
    </row>
    <row r="25" spans="2:8" x14ac:dyDescent="0.25">
      <c r="B25" s="29">
        <f t="shared" si="1"/>
        <v>42813</v>
      </c>
      <c r="C25" s="6"/>
      <c r="D25" s="6"/>
      <c r="E25" s="7"/>
      <c r="F25" s="6"/>
      <c r="G25" s="70"/>
      <c r="H25" s="68">
        <f t="shared" si="0"/>
        <v>0</v>
      </c>
    </row>
    <row r="26" spans="2:8" x14ac:dyDescent="0.25">
      <c r="B26" s="30">
        <f t="shared" si="1"/>
        <v>42814</v>
      </c>
      <c r="C26" s="4"/>
      <c r="D26" s="4"/>
      <c r="E26" s="5"/>
      <c r="F26" s="4"/>
      <c r="G26" s="71"/>
      <c r="H26" s="68">
        <f t="shared" si="0"/>
        <v>0</v>
      </c>
    </row>
    <row r="27" spans="2:8" x14ac:dyDescent="0.25">
      <c r="B27" s="30">
        <f t="shared" si="1"/>
        <v>42815</v>
      </c>
      <c r="C27" s="4"/>
      <c r="D27" s="4"/>
      <c r="E27" s="5"/>
      <c r="F27" s="4"/>
      <c r="G27" s="71"/>
      <c r="H27" s="68">
        <f t="shared" si="0"/>
        <v>0</v>
      </c>
    </row>
    <row r="28" spans="2:8" x14ac:dyDescent="0.25">
      <c r="B28" s="30">
        <f t="shared" si="1"/>
        <v>42816</v>
      </c>
      <c r="C28" s="4"/>
      <c r="D28" s="4"/>
      <c r="E28" s="5"/>
      <c r="F28" s="4"/>
      <c r="G28" s="71"/>
      <c r="H28" s="68">
        <f t="shared" si="0"/>
        <v>0</v>
      </c>
    </row>
    <row r="29" spans="2:8" x14ac:dyDescent="0.25">
      <c r="B29" s="30">
        <f t="shared" si="1"/>
        <v>42817</v>
      </c>
      <c r="C29" s="4"/>
      <c r="D29" s="4"/>
      <c r="E29" s="5"/>
      <c r="F29" s="4"/>
      <c r="G29" s="71"/>
      <c r="H29" s="68">
        <f t="shared" si="0"/>
        <v>0</v>
      </c>
    </row>
    <row r="30" spans="2:8" x14ac:dyDescent="0.25">
      <c r="B30" s="30">
        <f t="shared" si="1"/>
        <v>42818</v>
      </c>
      <c r="C30" s="4"/>
      <c r="D30" s="4"/>
      <c r="E30" s="5"/>
      <c r="F30" s="4"/>
      <c r="G30" s="71"/>
      <c r="H30" s="68">
        <f t="shared" si="0"/>
        <v>0</v>
      </c>
    </row>
    <row r="31" spans="2:8" x14ac:dyDescent="0.25">
      <c r="B31" s="29">
        <f t="shared" si="1"/>
        <v>42819</v>
      </c>
      <c r="C31" s="6"/>
      <c r="D31" s="6"/>
      <c r="E31" s="7"/>
      <c r="F31" s="6"/>
      <c r="G31" s="70"/>
      <c r="H31" s="68">
        <f t="shared" si="0"/>
        <v>0</v>
      </c>
    </row>
    <row r="32" spans="2:8" x14ac:dyDescent="0.25">
      <c r="B32" s="29">
        <f t="shared" si="1"/>
        <v>42820</v>
      </c>
      <c r="C32" s="6"/>
      <c r="D32" s="6"/>
      <c r="E32" s="7"/>
      <c r="F32" s="6"/>
      <c r="G32" s="70"/>
      <c r="H32" s="68">
        <f t="shared" si="0"/>
        <v>0</v>
      </c>
    </row>
    <row r="33" spans="2:8" x14ac:dyDescent="0.25">
      <c r="B33" s="30">
        <f t="shared" si="1"/>
        <v>42821</v>
      </c>
      <c r="C33" s="4"/>
      <c r="D33" s="4"/>
      <c r="E33" s="5"/>
      <c r="F33" s="4"/>
      <c r="G33" s="71"/>
      <c r="H33" s="68">
        <f t="shared" si="0"/>
        <v>0</v>
      </c>
    </row>
    <row r="34" spans="2:8" x14ac:dyDescent="0.25">
      <c r="B34" s="30">
        <f t="shared" si="1"/>
        <v>42822</v>
      </c>
      <c r="C34" s="4"/>
      <c r="D34" s="4"/>
      <c r="E34" s="5"/>
      <c r="F34" s="4"/>
      <c r="G34" s="71"/>
      <c r="H34" s="68">
        <f t="shared" si="0"/>
        <v>0</v>
      </c>
    </row>
    <row r="35" spans="2:8" x14ac:dyDescent="0.25">
      <c r="B35" s="30">
        <f t="shared" si="1"/>
        <v>42823</v>
      </c>
      <c r="C35" s="4"/>
      <c r="D35" s="4"/>
      <c r="E35" s="5"/>
      <c r="F35" s="4"/>
      <c r="G35" s="71"/>
      <c r="H35" s="68">
        <f t="shared" si="0"/>
        <v>0</v>
      </c>
    </row>
    <row r="36" spans="2:8" x14ac:dyDescent="0.25">
      <c r="B36" s="30">
        <f t="shared" si="1"/>
        <v>42824</v>
      </c>
      <c r="C36" s="57"/>
      <c r="D36" s="4"/>
      <c r="E36" s="5"/>
      <c r="F36" s="4"/>
      <c r="G36" s="71"/>
      <c r="H36" s="68">
        <f t="shared" si="0"/>
        <v>0</v>
      </c>
    </row>
    <row r="37" spans="2:8" ht="13.8" thickBot="1" x14ac:dyDescent="0.3">
      <c r="B37" s="32">
        <f t="shared" si="1"/>
        <v>42825</v>
      </c>
      <c r="C37" s="60"/>
      <c r="D37" s="61"/>
      <c r="E37" s="62"/>
      <c r="F37" s="60"/>
      <c r="G37" s="73"/>
      <c r="H37" s="68">
        <f t="shared" si="0"/>
        <v>0</v>
      </c>
    </row>
    <row r="38" spans="2:8" x14ac:dyDescent="0.25">
      <c r="B38" s="32"/>
      <c r="C38" s="33"/>
      <c r="D38" s="34"/>
      <c r="E38" s="35">
        <f>SUM(H7:H37)</f>
        <v>0</v>
      </c>
      <c r="F38" s="36" t="s">
        <v>46</v>
      </c>
      <c r="G38" s="37"/>
    </row>
    <row r="39" spans="2:8" x14ac:dyDescent="0.25">
      <c r="B39" s="38"/>
      <c r="C39" s="39" t="s">
        <v>57</v>
      </c>
      <c r="D39" s="40"/>
      <c r="E39" s="41">
        <f>E2*23</f>
        <v>0</v>
      </c>
      <c r="F39" s="42" t="s">
        <v>47</v>
      </c>
      <c r="G39" s="43"/>
    </row>
    <row r="40" spans="2:8" x14ac:dyDescent="0.25">
      <c r="B40" s="38"/>
      <c r="C40" s="58"/>
      <c r="D40" s="44"/>
      <c r="E40" s="41">
        <f>IF(E38&gt;(23*E2),(E38-(23*E2)),0)</f>
        <v>0</v>
      </c>
      <c r="F40" s="42" t="s">
        <v>56</v>
      </c>
      <c r="G40" s="45"/>
    </row>
    <row r="41" spans="2:8" x14ac:dyDescent="0.25">
      <c r="B41" s="38"/>
      <c r="C41" s="58"/>
      <c r="D41" s="40"/>
      <c r="E41" s="12"/>
      <c r="F41" s="42" t="s">
        <v>51</v>
      </c>
      <c r="G41" s="45"/>
    </row>
    <row r="42" spans="2:8" x14ac:dyDescent="0.25">
      <c r="B42" s="38"/>
      <c r="C42" s="58"/>
      <c r="D42" s="40"/>
      <c r="E42" s="46" t="str">
        <f>IF(E38&gt;(23*E2),(E38*E41), "nvt")</f>
        <v>nvt</v>
      </c>
      <c r="F42" s="47" t="s">
        <v>53</v>
      </c>
      <c r="G42" s="45"/>
    </row>
    <row r="43" spans="2:8" ht="13.8" thickBot="1" x14ac:dyDescent="0.3">
      <c r="B43" s="38"/>
      <c r="C43" s="58"/>
      <c r="D43" s="40"/>
      <c r="E43" s="48">
        <f>IF(E38&gt;(23*E2),(E39*E41), (E38*E41))</f>
        <v>0</v>
      </c>
      <c r="F43" s="49" t="s">
        <v>52</v>
      </c>
      <c r="G43" s="50"/>
    </row>
    <row r="44" spans="2:8" x14ac:dyDescent="0.25">
      <c r="B44" s="38"/>
      <c r="C44" s="58"/>
      <c r="D44" s="40"/>
      <c r="E44" s="51">
        <f>(FLOOR(SUM(G7:G37),1))</f>
        <v>0</v>
      </c>
      <c r="F44" s="52" t="s">
        <v>49</v>
      </c>
      <c r="G44" s="53"/>
    </row>
    <row r="45" spans="2:8" x14ac:dyDescent="0.25">
      <c r="B45" s="38"/>
      <c r="C45" s="58"/>
      <c r="D45" s="40"/>
      <c r="E45" s="13"/>
      <c r="F45" s="42" t="s">
        <v>50</v>
      </c>
      <c r="G45" s="45"/>
    </row>
    <row r="46" spans="2:8" ht="14.4" customHeight="1" thickBot="1" x14ac:dyDescent="0.3">
      <c r="B46" s="54"/>
      <c r="C46" s="59"/>
      <c r="D46" s="55"/>
      <c r="E46" s="56">
        <f>E44*E45</f>
        <v>0</v>
      </c>
      <c r="F46" s="49" t="s">
        <v>54</v>
      </c>
      <c r="G46" s="50"/>
    </row>
    <row r="48" spans="2:8" x14ac:dyDescent="0.25">
      <c r="B48" s="74" t="s">
        <v>0</v>
      </c>
      <c r="E48" s="74" t="s">
        <v>12</v>
      </c>
      <c r="G48" s="75"/>
    </row>
  </sheetData>
  <sheetProtection algorithmName="SHA-512" hashValue="oiKSLU7usk9DysjC9pNDlwVX8HE55RqKo/G6JBOZIJ6Y+v6np0tkRqtfYP4uE8B6a5hEGoSQOKfJHoPzIqsGTA==" saltValue="ic9gUQj6IAmEOyOCEbbjh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5" workbookViewId="0">
      <selection activeCell="E43" sqref="E43"/>
    </sheetView>
  </sheetViews>
  <sheetFormatPr defaultRowHeight="13.2" x14ac:dyDescent="0.25"/>
  <cols>
    <col min="1" max="1" width="7.88671875" style="28" customWidth="1"/>
    <col min="2" max="2" width="15.33203125" style="75" customWidth="1"/>
    <col min="3" max="3" width="70.77734375" style="28" customWidth="1"/>
    <col min="4" max="4" width="15.33203125" style="28" customWidth="1"/>
    <col min="5" max="5" width="12.33203125" style="28" customWidth="1"/>
    <col min="6" max="6" width="46.88671875" style="28" customWidth="1"/>
    <col min="7" max="7" width="11.6640625" style="28" customWidth="1"/>
    <col min="8" max="8" width="0" style="28" hidden="1" customWidth="1"/>
    <col min="9" max="16384" width="8.88671875" style="28"/>
  </cols>
  <sheetData>
    <row r="1" spans="1:8" x14ac:dyDescent="0.25">
      <c r="A1" s="74" t="s">
        <v>1</v>
      </c>
      <c r="C1" s="11"/>
      <c r="D1" s="76" t="s">
        <v>29</v>
      </c>
      <c r="E1" s="77"/>
      <c r="F1" s="78" t="s">
        <v>28</v>
      </c>
    </row>
    <row r="2" spans="1:8" x14ac:dyDescent="0.25">
      <c r="A2" s="76" t="s">
        <v>3</v>
      </c>
      <c r="C2" s="11"/>
      <c r="D2" s="22"/>
      <c r="E2" s="79">
        <f>E1/5</f>
        <v>0</v>
      </c>
      <c r="F2" s="76" t="s">
        <v>11</v>
      </c>
    </row>
    <row r="3" spans="1:8" x14ac:dyDescent="0.25">
      <c r="A3" s="74" t="s">
        <v>2</v>
      </c>
      <c r="C3" s="11"/>
      <c r="D3" s="22"/>
      <c r="F3" s="22"/>
      <c r="G3" s="78"/>
    </row>
    <row r="4" spans="1:8" x14ac:dyDescent="0.25">
      <c r="A4" s="78" t="s">
        <v>34</v>
      </c>
      <c r="C4" s="11"/>
      <c r="D4" s="22"/>
      <c r="F4" s="22"/>
      <c r="G4" s="78"/>
    </row>
    <row r="5" spans="1:8" x14ac:dyDescent="0.25">
      <c r="A5" s="78"/>
      <c r="B5" s="28"/>
    </row>
    <row r="6" spans="1:8" ht="35.25" customHeight="1" x14ac:dyDescent="0.25">
      <c r="B6" s="23"/>
      <c r="C6" s="24" t="s">
        <v>55</v>
      </c>
      <c r="D6" s="25" t="s">
        <v>44</v>
      </c>
      <c r="E6" s="26" t="s">
        <v>78</v>
      </c>
      <c r="F6" s="27" t="s">
        <v>43</v>
      </c>
      <c r="G6" s="26" t="s">
        <v>45</v>
      </c>
    </row>
    <row r="7" spans="1:8" ht="12.75" customHeight="1" x14ac:dyDescent="0.25">
      <c r="B7" s="29">
        <v>42826</v>
      </c>
      <c r="C7" s="6"/>
      <c r="D7" s="6"/>
      <c r="E7" s="7"/>
      <c r="F7" s="6"/>
      <c r="G7" s="70"/>
      <c r="H7" s="68">
        <f>ROUND(E7,2)</f>
        <v>0</v>
      </c>
    </row>
    <row r="8" spans="1:8" x14ac:dyDescent="0.25">
      <c r="B8" s="29">
        <f>B7+1</f>
        <v>42827</v>
      </c>
      <c r="C8" s="6"/>
      <c r="D8" s="6"/>
      <c r="E8" s="7"/>
      <c r="F8" s="6"/>
      <c r="G8" s="70"/>
      <c r="H8" s="68">
        <f t="shared" ref="H8:H36" si="0">ROUND(E8,2)</f>
        <v>0</v>
      </c>
    </row>
    <row r="9" spans="1:8" x14ac:dyDescent="0.25">
      <c r="B9" s="30">
        <f t="shared" ref="B9:B36" si="1">B8+1</f>
        <v>42828</v>
      </c>
      <c r="C9" s="4"/>
      <c r="D9" s="4"/>
      <c r="E9" s="5"/>
      <c r="F9" s="4"/>
      <c r="G9" s="71"/>
      <c r="H9" s="68">
        <f t="shared" si="0"/>
        <v>0</v>
      </c>
    </row>
    <row r="10" spans="1:8" x14ac:dyDescent="0.25">
      <c r="B10" s="30">
        <f t="shared" si="1"/>
        <v>42829</v>
      </c>
      <c r="C10" s="4"/>
      <c r="D10" s="4"/>
      <c r="E10" s="5"/>
      <c r="F10" s="4"/>
      <c r="G10" s="71"/>
      <c r="H10" s="68">
        <f t="shared" si="0"/>
        <v>0</v>
      </c>
    </row>
    <row r="11" spans="1:8" x14ac:dyDescent="0.25">
      <c r="B11" s="30">
        <f t="shared" si="1"/>
        <v>42830</v>
      </c>
      <c r="C11" s="4"/>
      <c r="D11" s="4"/>
      <c r="E11" s="5"/>
      <c r="F11" s="4"/>
      <c r="G11" s="71"/>
      <c r="H11" s="68">
        <f t="shared" si="0"/>
        <v>0</v>
      </c>
    </row>
    <row r="12" spans="1:8" x14ac:dyDescent="0.25">
      <c r="B12" s="30">
        <f t="shared" si="1"/>
        <v>42831</v>
      </c>
      <c r="C12" s="4"/>
      <c r="D12" s="4"/>
      <c r="E12" s="5"/>
      <c r="F12" s="4"/>
      <c r="G12" s="71"/>
      <c r="H12" s="68">
        <f t="shared" si="0"/>
        <v>0</v>
      </c>
    </row>
    <row r="13" spans="1:8" x14ac:dyDescent="0.25">
      <c r="B13" s="30">
        <f t="shared" si="1"/>
        <v>42832</v>
      </c>
      <c r="C13" s="4"/>
      <c r="D13" s="4"/>
      <c r="E13" s="5"/>
      <c r="F13" s="4"/>
      <c r="G13" s="71"/>
      <c r="H13" s="68">
        <f t="shared" si="0"/>
        <v>0</v>
      </c>
    </row>
    <row r="14" spans="1:8" x14ac:dyDescent="0.25">
      <c r="B14" s="29">
        <f t="shared" si="1"/>
        <v>42833</v>
      </c>
      <c r="C14" s="6"/>
      <c r="D14" s="6"/>
      <c r="E14" s="7"/>
      <c r="F14" s="6"/>
      <c r="G14" s="70"/>
      <c r="H14" s="68">
        <f t="shared" si="0"/>
        <v>0</v>
      </c>
    </row>
    <row r="15" spans="1:8" x14ac:dyDescent="0.25">
      <c r="B15" s="29">
        <f t="shared" si="1"/>
        <v>42834</v>
      </c>
      <c r="C15" s="6"/>
      <c r="D15" s="6"/>
      <c r="E15" s="7"/>
      <c r="F15" s="6"/>
      <c r="G15" s="70"/>
      <c r="H15" s="68">
        <f t="shared" si="0"/>
        <v>0</v>
      </c>
    </row>
    <row r="16" spans="1:8" x14ac:dyDescent="0.25">
      <c r="B16" s="30">
        <f t="shared" si="1"/>
        <v>42835</v>
      </c>
      <c r="C16" s="4"/>
      <c r="D16" s="4"/>
      <c r="E16" s="5"/>
      <c r="F16" s="4"/>
      <c r="G16" s="71"/>
      <c r="H16" s="68">
        <f t="shared" si="0"/>
        <v>0</v>
      </c>
    </row>
    <row r="17" spans="2:8" x14ac:dyDescent="0.25">
      <c r="B17" s="30">
        <f t="shared" si="1"/>
        <v>42836</v>
      </c>
      <c r="C17" s="4"/>
      <c r="D17" s="4"/>
      <c r="E17" s="5"/>
      <c r="F17" s="4"/>
      <c r="G17" s="71"/>
      <c r="H17" s="68">
        <f t="shared" si="0"/>
        <v>0</v>
      </c>
    </row>
    <row r="18" spans="2:8" x14ac:dyDescent="0.25">
      <c r="B18" s="30">
        <f t="shared" si="1"/>
        <v>42837</v>
      </c>
      <c r="C18" s="4"/>
      <c r="D18" s="4"/>
      <c r="E18" s="5"/>
      <c r="F18" s="4"/>
      <c r="G18" s="71"/>
      <c r="H18" s="68">
        <f t="shared" si="0"/>
        <v>0</v>
      </c>
    </row>
    <row r="19" spans="2:8" x14ac:dyDescent="0.25">
      <c r="B19" s="30">
        <f t="shared" si="1"/>
        <v>42838</v>
      </c>
      <c r="C19" s="4"/>
      <c r="D19" s="4"/>
      <c r="E19" s="5"/>
      <c r="F19" s="4"/>
      <c r="G19" s="71"/>
      <c r="H19" s="68">
        <f t="shared" si="0"/>
        <v>0</v>
      </c>
    </row>
    <row r="20" spans="2:8" x14ac:dyDescent="0.25">
      <c r="B20" s="30">
        <f t="shared" si="1"/>
        <v>42839</v>
      </c>
      <c r="C20" s="4"/>
      <c r="D20" s="4"/>
      <c r="E20" s="5"/>
      <c r="F20" s="4"/>
      <c r="G20" s="71"/>
      <c r="H20" s="68">
        <f t="shared" si="0"/>
        <v>0</v>
      </c>
    </row>
    <row r="21" spans="2:8" x14ac:dyDescent="0.25">
      <c r="B21" s="29">
        <f t="shared" si="1"/>
        <v>42840</v>
      </c>
      <c r="C21" s="6"/>
      <c r="D21" s="6"/>
      <c r="E21" s="7"/>
      <c r="F21" s="6"/>
      <c r="G21" s="70"/>
      <c r="H21" s="68">
        <f t="shared" si="0"/>
        <v>0</v>
      </c>
    </row>
    <row r="22" spans="2:8" x14ac:dyDescent="0.25">
      <c r="B22" s="29">
        <f t="shared" si="1"/>
        <v>42841</v>
      </c>
      <c r="C22" s="6" t="s">
        <v>62</v>
      </c>
      <c r="D22" s="6"/>
      <c r="E22" s="7"/>
      <c r="F22" s="6"/>
      <c r="G22" s="70"/>
      <c r="H22" s="68">
        <f t="shared" si="0"/>
        <v>0</v>
      </c>
    </row>
    <row r="23" spans="2:8" x14ac:dyDescent="0.25">
      <c r="B23" s="29">
        <f t="shared" si="1"/>
        <v>42842</v>
      </c>
      <c r="C23" s="6" t="s">
        <v>13</v>
      </c>
      <c r="D23" s="6"/>
      <c r="E23" s="7"/>
      <c r="F23" s="6"/>
      <c r="G23" s="70"/>
      <c r="H23" s="68">
        <f t="shared" si="0"/>
        <v>0</v>
      </c>
    </row>
    <row r="24" spans="2:8" x14ac:dyDescent="0.25">
      <c r="B24" s="30">
        <f t="shared" si="1"/>
        <v>42843</v>
      </c>
      <c r="C24" s="4"/>
      <c r="D24" s="4"/>
      <c r="E24" s="5"/>
      <c r="F24" s="4"/>
      <c r="G24" s="71"/>
      <c r="H24" s="68">
        <f t="shared" si="0"/>
        <v>0</v>
      </c>
    </row>
    <row r="25" spans="2:8" x14ac:dyDescent="0.25">
      <c r="B25" s="30">
        <f t="shared" si="1"/>
        <v>42844</v>
      </c>
      <c r="C25" s="4"/>
      <c r="D25" s="4"/>
      <c r="E25" s="5"/>
      <c r="F25" s="4"/>
      <c r="G25" s="71"/>
      <c r="H25" s="68">
        <f t="shared" si="0"/>
        <v>0</v>
      </c>
    </row>
    <row r="26" spans="2:8" x14ac:dyDescent="0.25">
      <c r="B26" s="30">
        <f t="shared" si="1"/>
        <v>42845</v>
      </c>
      <c r="C26" s="4"/>
      <c r="D26" s="4"/>
      <c r="E26" s="5"/>
      <c r="F26" s="4"/>
      <c r="G26" s="71"/>
      <c r="H26" s="68">
        <f t="shared" si="0"/>
        <v>0</v>
      </c>
    </row>
    <row r="27" spans="2:8" x14ac:dyDescent="0.25">
      <c r="B27" s="30">
        <f t="shared" si="1"/>
        <v>42846</v>
      </c>
      <c r="C27" s="4"/>
      <c r="D27" s="4"/>
      <c r="E27" s="5"/>
      <c r="F27" s="4"/>
      <c r="G27" s="71"/>
      <c r="H27" s="68">
        <f t="shared" si="0"/>
        <v>0</v>
      </c>
    </row>
    <row r="28" spans="2:8" x14ac:dyDescent="0.25">
      <c r="B28" s="29">
        <f t="shared" si="1"/>
        <v>42847</v>
      </c>
      <c r="C28" s="6"/>
      <c r="D28" s="6"/>
      <c r="E28" s="7"/>
      <c r="F28" s="6"/>
      <c r="G28" s="70"/>
      <c r="H28" s="68">
        <f t="shared" si="0"/>
        <v>0</v>
      </c>
    </row>
    <row r="29" spans="2:8" x14ac:dyDescent="0.25">
      <c r="B29" s="29">
        <f t="shared" si="1"/>
        <v>42848</v>
      </c>
      <c r="C29" s="6"/>
      <c r="D29" s="6"/>
      <c r="E29" s="7"/>
      <c r="F29" s="6"/>
      <c r="G29" s="70"/>
      <c r="H29" s="68">
        <f t="shared" si="0"/>
        <v>0</v>
      </c>
    </row>
    <row r="30" spans="2:8" x14ac:dyDescent="0.25">
      <c r="B30" s="30">
        <f t="shared" si="1"/>
        <v>42849</v>
      </c>
      <c r="C30" s="4"/>
      <c r="D30" s="4"/>
      <c r="E30" s="5"/>
      <c r="F30" s="4"/>
      <c r="G30" s="71"/>
      <c r="H30" s="68">
        <f t="shared" si="0"/>
        <v>0</v>
      </c>
    </row>
    <row r="31" spans="2:8" x14ac:dyDescent="0.25">
      <c r="B31" s="30">
        <f t="shared" si="1"/>
        <v>42850</v>
      </c>
      <c r="C31" s="4"/>
      <c r="D31" s="4"/>
      <c r="E31" s="5"/>
      <c r="F31" s="4"/>
      <c r="G31" s="71"/>
      <c r="H31" s="68">
        <f t="shared" si="0"/>
        <v>0</v>
      </c>
    </row>
    <row r="32" spans="2:8" x14ac:dyDescent="0.25">
      <c r="B32" s="30">
        <f t="shared" si="1"/>
        <v>42851</v>
      </c>
      <c r="C32" s="4"/>
      <c r="D32" s="4"/>
      <c r="E32" s="5"/>
      <c r="F32" s="4"/>
      <c r="G32" s="71"/>
      <c r="H32" s="68">
        <f t="shared" si="0"/>
        <v>0</v>
      </c>
    </row>
    <row r="33" spans="2:8" x14ac:dyDescent="0.25">
      <c r="B33" s="30">
        <f t="shared" si="1"/>
        <v>42852</v>
      </c>
      <c r="C33" s="4"/>
      <c r="D33" s="4"/>
      <c r="E33" s="5"/>
      <c r="F33" s="4"/>
      <c r="G33" s="71"/>
      <c r="H33" s="68">
        <f t="shared" si="0"/>
        <v>0</v>
      </c>
    </row>
    <row r="34" spans="2:8" x14ac:dyDescent="0.25">
      <c r="B34" s="30">
        <f t="shared" si="1"/>
        <v>42853</v>
      </c>
      <c r="C34" s="4"/>
      <c r="D34" s="4"/>
      <c r="E34" s="5"/>
      <c r="F34" s="4"/>
      <c r="G34" s="71"/>
      <c r="H34" s="68">
        <f t="shared" si="0"/>
        <v>0</v>
      </c>
    </row>
    <row r="35" spans="2:8" x14ac:dyDescent="0.25">
      <c r="B35" s="29">
        <f t="shared" si="1"/>
        <v>42854</v>
      </c>
      <c r="C35" s="6"/>
      <c r="D35" s="6"/>
      <c r="E35" s="7"/>
      <c r="F35" s="6"/>
      <c r="G35" s="70"/>
      <c r="H35" s="68">
        <f t="shared" si="0"/>
        <v>0</v>
      </c>
    </row>
    <row r="36" spans="2:8" ht="13.8" thickBot="1" x14ac:dyDescent="0.3">
      <c r="B36" s="29">
        <f t="shared" si="1"/>
        <v>42855</v>
      </c>
      <c r="C36" s="63"/>
      <c r="D36" s="6"/>
      <c r="E36" s="7"/>
      <c r="F36" s="6"/>
      <c r="G36" s="70"/>
      <c r="H36" s="68">
        <f t="shared" si="0"/>
        <v>0</v>
      </c>
    </row>
    <row r="37" spans="2:8" x14ac:dyDescent="0.25">
      <c r="B37" s="32"/>
      <c r="C37" s="33"/>
      <c r="D37" s="34"/>
      <c r="E37" s="35">
        <f>SUM(H7:H36)</f>
        <v>0</v>
      </c>
      <c r="F37" s="36" t="s">
        <v>46</v>
      </c>
      <c r="G37" s="37"/>
    </row>
    <row r="38" spans="2:8" x14ac:dyDescent="0.25">
      <c r="B38" s="38"/>
      <c r="C38" s="39" t="s">
        <v>57</v>
      </c>
      <c r="D38" s="40"/>
      <c r="E38" s="41">
        <f>E2*19</f>
        <v>0</v>
      </c>
      <c r="F38" s="42" t="s">
        <v>47</v>
      </c>
      <c r="G38" s="43"/>
    </row>
    <row r="39" spans="2:8" x14ac:dyDescent="0.25">
      <c r="B39" s="38"/>
      <c r="C39" s="58"/>
      <c r="D39" s="44"/>
      <c r="E39" s="41">
        <f>IF(E37&gt;(19*E2),(E37-(19*E2)),0)</f>
        <v>0</v>
      </c>
      <c r="F39" s="42" t="s">
        <v>56</v>
      </c>
      <c r="G39" s="45"/>
    </row>
    <row r="40" spans="2:8" x14ac:dyDescent="0.25">
      <c r="B40" s="38"/>
      <c r="C40" s="58"/>
      <c r="D40" s="40"/>
      <c r="E40" s="12"/>
      <c r="F40" s="42" t="s">
        <v>51</v>
      </c>
      <c r="G40" s="45"/>
    </row>
    <row r="41" spans="2:8" x14ac:dyDescent="0.25">
      <c r="B41" s="38"/>
      <c r="C41" s="58"/>
      <c r="D41" s="40"/>
      <c r="E41" s="46" t="str">
        <f>IF(E37&gt;(19*E2),(E37*E40), "nvt")</f>
        <v>nvt</v>
      </c>
      <c r="F41" s="47" t="s">
        <v>53</v>
      </c>
      <c r="G41" s="45"/>
    </row>
    <row r="42" spans="2:8" ht="13.8" thickBot="1" x14ac:dyDescent="0.3">
      <c r="B42" s="38"/>
      <c r="C42" s="58"/>
      <c r="D42" s="40"/>
      <c r="E42" s="48">
        <f>IF(E37&gt;(19*E2),(E38*E40), (E37*E40))</f>
        <v>0</v>
      </c>
      <c r="F42" s="49" t="s">
        <v>52</v>
      </c>
      <c r="G42" s="50"/>
    </row>
    <row r="43" spans="2:8" x14ac:dyDescent="0.25">
      <c r="B43" s="38"/>
      <c r="C43" s="58"/>
      <c r="D43" s="40"/>
      <c r="E43" s="51">
        <f>(FLOOR(SUM(G7:G36),1))</f>
        <v>0</v>
      </c>
      <c r="F43" s="52" t="s">
        <v>49</v>
      </c>
      <c r="G43" s="53"/>
    </row>
    <row r="44" spans="2:8" x14ac:dyDescent="0.25">
      <c r="B44" s="38"/>
      <c r="C44" s="58"/>
      <c r="D44" s="40"/>
      <c r="E44" s="13"/>
      <c r="F44" s="42" t="s">
        <v>50</v>
      </c>
      <c r="G44" s="45"/>
    </row>
    <row r="45" spans="2:8" ht="14.4" customHeight="1" thickBot="1" x14ac:dyDescent="0.3">
      <c r="B45" s="54"/>
      <c r="C45" s="59"/>
      <c r="D45" s="55"/>
      <c r="E45" s="56">
        <f>E43*E44</f>
        <v>0</v>
      </c>
      <c r="F45" s="49" t="s">
        <v>54</v>
      </c>
      <c r="G45" s="50"/>
    </row>
    <row r="47" spans="2:8" x14ac:dyDescent="0.25">
      <c r="B47" s="74" t="s">
        <v>0</v>
      </c>
      <c r="E47" s="74" t="s">
        <v>12</v>
      </c>
      <c r="G47" s="75"/>
    </row>
  </sheetData>
  <sheetProtection algorithmName="SHA-512" hashValue="78oE4fNJaKRQZ1d8uoOzZfwlBrTSkD1vQVnB/Z6aq8cgnbcbDkc2PQ0yUm+lm3AC57dtdFWhQHUclpFdHtd6ZQ==" saltValue="DfuuL5jXyXzQBebJE+CHo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B16" workbookViewId="0">
      <selection activeCell="E44" sqref="E44"/>
    </sheetView>
  </sheetViews>
  <sheetFormatPr defaultRowHeight="13.2" x14ac:dyDescent="0.25"/>
  <cols>
    <col min="1" max="1" width="7.88671875" style="28" customWidth="1"/>
    <col min="2" max="2" width="15.33203125" style="75" customWidth="1"/>
    <col min="3" max="3" width="70.77734375" style="28" customWidth="1"/>
    <col min="4" max="4" width="15.33203125" style="28" customWidth="1"/>
    <col min="5" max="5" width="12.33203125" style="28" customWidth="1"/>
    <col min="6" max="6" width="46.88671875" style="28" customWidth="1"/>
    <col min="7" max="7" width="11.6640625" style="28" customWidth="1"/>
    <col min="8" max="8" width="0" style="28" hidden="1" customWidth="1"/>
    <col min="9" max="16384" width="8.88671875" style="28"/>
  </cols>
  <sheetData>
    <row r="1" spans="1:8" x14ac:dyDescent="0.25">
      <c r="A1" s="74" t="s">
        <v>1</v>
      </c>
      <c r="C1" s="11"/>
      <c r="D1" s="76" t="s">
        <v>29</v>
      </c>
      <c r="E1" s="77"/>
      <c r="F1" s="78" t="s">
        <v>28</v>
      </c>
    </row>
    <row r="2" spans="1:8" x14ac:dyDescent="0.25">
      <c r="A2" s="76" t="s">
        <v>3</v>
      </c>
      <c r="C2" s="11"/>
      <c r="D2" s="22"/>
      <c r="E2" s="79">
        <f>E1/5</f>
        <v>0</v>
      </c>
      <c r="F2" s="76" t="s">
        <v>11</v>
      </c>
    </row>
    <row r="3" spans="1:8" x14ac:dyDescent="0.25">
      <c r="A3" s="74" t="s">
        <v>2</v>
      </c>
      <c r="C3" s="11"/>
      <c r="D3" s="22"/>
      <c r="F3" s="22"/>
      <c r="G3" s="78"/>
    </row>
    <row r="4" spans="1:8" x14ac:dyDescent="0.25">
      <c r="A4" s="78" t="s">
        <v>34</v>
      </c>
      <c r="C4" s="11"/>
      <c r="D4" s="22"/>
      <c r="F4" s="22"/>
      <c r="G4" s="78"/>
    </row>
    <row r="5" spans="1:8" x14ac:dyDescent="0.25">
      <c r="A5" s="78"/>
      <c r="B5" s="28"/>
    </row>
    <row r="6" spans="1:8" ht="35.25" customHeight="1" x14ac:dyDescent="0.25">
      <c r="B6" s="23"/>
      <c r="C6" s="24" t="s">
        <v>55</v>
      </c>
      <c r="D6" s="25" t="s">
        <v>44</v>
      </c>
      <c r="E6" s="26" t="s">
        <v>78</v>
      </c>
      <c r="F6" s="27" t="s">
        <v>43</v>
      </c>
      <c r="G6" s="26" t="s">
        <v>45</v>
      </c>
    </row>
    <row r="7" spans="1:8" ht="12.75" customHeight="1" x14ac:dyDescent="0.25">
      <c r="B7" s="29">
        <v>42856</v>
      </c>
      <c r="C7" s="6" t="s">
        <v>14</v>
      </c>
      <c r="D7" s="6"/>
      <c r="E7" s="7"/>
      <c r="F7" s="6"/>
      <c r="G7" s="70"/>
      <c r="H7" s="68">
        <f>ROUND(E7,2)</f>
        <v>0</v>
      </c>
    </row>
    <row r="8" spans="1:8" x14ac:dyDescent="0.25">
      <c r="B8" s="30">
        <f>B7+1</f>
        <v>42857</v>
      </c>
      <c r="C8" s="4"/>
      <c r="D8" s="4"/>
      <c r="E8" s="5"/>
      <c r="F8" s="4"/>
      <c r="G8" s="71"/>
      <c r="H8" s="68">
        <f t="shared" ref="H8:H37" si="0">ROUND(E8,2)</f>
        <v>0</v>
      </c>
    </row>
    <row r="9" spans="1:8" x14ac:dyDescent="0.25">
      <c r="B9" s="30">
        <f t="shared" ref="B9:B37" si="1">B8+1</f>
        <v>42858</v>
      </c>
      <c r="C9" s="4"/>
      <c r="D9" s="4"/>
      <c r="E9" s="5"/>
      <c r="F9" s="4"/>
      <c r="G9" s="71"/>
      <c r="H9" s="68">
        <f t="shared" si="0"/>
        <v>0</v>
      </c>
    </row>
    <row r="10" spans="1:8" x14ac:dyDescent="0.25">
      <c r="B10" s="30">
        <f t="shared" si="1"/>
        <v>42859</v>
      </c>
      <c r="C10" s="4"/>
      <c r="D10" s="4"/>
      <c r="E10" s="5"/>
      <c r="F10" s="4"/>
      <c r="G10" s="71"/>
      <c r="H10" s="68">
        <f t="shared" si="0"/>
        <v>0</v>
      </c>
    </row>
    <row r="11" spans="1:8" x14ac:dyDescent="0.25">
      <c r="B11" s="30">
        <f t="shared" si="1"/>
        <v>42860</v>
      </c>
      <c r="C11" s="4"/>
      <c r="D11" s="4"/>
      <c r="E11" s="5"/>
      <c r="F11" s="4"/>
      <c r="G11" s="71"/>
      <c r="H11" s="68">
        <f t="shared" si="0"/>
        <v>0</v>
      </c>
    </row>
    <row r="12" spans="1:8" x14ac:dyDescent="0.25">
      <c r="B12" s="29">
        <f t="shared" si="1"/>
        <v>42861</v>
      </c>
      <c r="C12" s="6"/>
      <c r="D12" s="6"/>
      <c r="E12" s="7"/>
      <c r="F12" s="6"/>
      <c r="G12" s="70"/>
      <c r="H12" s="68">
        <f t="shared" si="0"/>
        <v>0</v>
      </c>
    </row>
    <row r="13" spans="1:8" x14ac:dyDescent="0.25">
      <c r="B13" s="29">
        <f t="shared" si="1"/>
        <v>42862</v>
      </c>
      <c r="C13" s="6"/>
      <c r="D13" s="6"/>
      <c r="E13" s="7"/>
      <c r="F13" s="6"/>
      <c r="G13" s="70"/>
      <c r="H13" s="68">
        <f t="shared" si="0"/>
        <v>0</v>
      </c>
    </row>
    <row r="14" spans="1:8" x14ac:dyDescent="0.25">
      <c r="B14" s="30">
        <f t="shared" si="1"/>
        <v>42863</v>
      </c>
      <c r="C14" s="4"/>
      <c r="D14" s="4"/>
      <c r="E14" s="5"/>
      <c r="F14" s="4"/>
      <c r="G14" s="71"/>
      <c r="H14" s="68">
        <f t="shared" si="0"/>
        <v>0</v>
      </c>
    </row>
    <row r="15" spans="1:8" x14ac:dyDescent="0.25">
      <c r="B15" s="30">
        <f t="shared" si="1"/>
        <v>42864</v>
      </c>
      <c r="C15" s="4"/>
      <c r="D15" s="4"/>
      <c r="E15" s="5"/>
      <c r="F15" s="4"/>
      <c r="G15" s="71"/>
      <c r="H15" s="68">
        <f t="shared" si="0"/>
        <v>0</v>
      </c>
    </row>
    <row r="16" spans="1:8" x14ac:dyDescent="0.25">
      <c r="B16" s="30">
        <f t="shared" si="1"/>
        <v>42865</v>
      </c>
      <c r="C16" s="4"/>
      <c r="D16" s="4"/>
      <c r="E16" s="5"/>
      <c r="F16" s="4"/>
      <c r="G16" s="71"/>
      <c r="H16" s="68">
        <f t="shared" si="0"/>
        <v>0</v>
      </c>
    </row>
    <row r="17" spans="2:8" x14ac:dyDescent="0.25">
      <c r="B17" s="30">
        <f t="shared" si="1"/>
        <v>42866</v>
      </c>
      <c r="C17" s="4"/>
      <c r="D17" s="4"/>
      <c r="E17" s="5"/>
      <c r="F17" s="4"/>
      <c r="G17" s="71"/>
      <c r="H17" s="68">
        <f t="shared" si="0"/>
        <v>0</v>
      </c>
    </row>
    <row r="18" spans="2:8" x14ac:dyDescent="0.25">
      <c r="B18" s="30">
        <f t="shared" si="1"/>
        <v>42867</v>
      </c>
      <c r="C18" s="4"/>
      <c r="D18" s="4"/>
      <c r="E18" s="5"/>
      <c r="F18" s="4"/>
      <c r="G18" s="71"/>
      <c r="H18" s="68">
        <f t="shared" si="0"/>
        <v>0</v>
      </c>
    </row>
    <row r="19" spans="2:8" x14ac:dyDescent="0.25">
      <c r="B19" s="29">
        <f t="shared" si="1"/>
        <v>42868</v>
      </c>
      <c r="C19" s="6"/>
      <c r="D19" s="6"/>
      <c r="E19" s="7"/>
      <c r="F19" s="6"/>
      <c r="G19" s="70"/>
      <c r="H19" s="68">
        <f t="shared" si="0"/>
        <v>0</v>
      </c>
    </row>
    <row r="20" spans="2:8" x14ac:dyDescent="0.25">
      <c r="B20" s="29">
        <f t="shared" si="1"/>
        <v>42869</v>
      </c>
      <c r="C20" s="6"/>
      <c r="D20" s="6"/>
      <c r="E20" s="7"/>
      <c r="F20" s="6"/>
      <c r="G20" s="70"/>
      <c r="H20" s="68">
        <f t="shared" si="0"/>
        <v>0</v>
      </c>
    </row>
    <row r="21" spans="2:8" x14ac:dyDescent="0.25">
      <c r="B21" s="30">
        <f t="shared" si="1"/>
        <v>42870</v>
      </c>
      <c r="C21" s="4"/>
      <c r="D21" s="4"/>
      <c r="E21" s="5"/>
      <c r="F21" s="4"/>
      <c r="G21" s="71"/>
      <c r="H21" s="68">
        <f t="shared" si="0"/>
        <v>0</v>
      </c>
    </row>
    <row r="22" spans="2:8" x14ac:dyDescent="0.25">
      <c r="B22" s="30">
        <f t="shared" si="1"/>
        <v>42871</v>
      </c>
      <c r="C22" s="4"/>
      <c r="D22" s="4"/>
      <c r="E22" s="5"/>
      <c r="F22" s="4"/>
      <c r="G22" s="71"/>
      <c r="H22" s="68">
        <f t="shared" si="0"/>
        <v>0</v>
      </c>
    </row>
    <row r="23" spans="2:8" x14ac:dyDescent="0.25">
      <c r="B23" s="30">
        <f t="shared" si="1"/>
        <v>42872</v>
      </c>
      <c r="C23" s="4"/>
      <c r="D23" s="4"/>
      <c r="E23" s="5"/>
      <c r="F23" s="4"/>
      <c r="G23" s="71"/>
      <c r="H23" s="68">
        <f t="shared" si="0"/>
        <v>0</v>
      </c>
    </row>
    <row r="24" spans="2:8" x14ac:dyDescent="0.25">
      <c r="B24" s="30">
        <f t="shared" si="1"/>
        <v>42873</v>
      </c>
      <c r="C24" s="4"/>
      <c r="D24" s="4"/>
      <c r="E24" s="5"/>
      <c r="F24" s="4"/>
      <c r="G24" s="71"/>
      <c r="H24" s="68">
        <f t="shared" si="0"/>
        <v>0</v>
      </c>
    </row>
    <row r="25" spans="2:8" x14ac:dyDescent="0.25">
      <c r="B25" s="30">
        <f t="shared" si="1"/>
        <v>42874</v>
      </c>
      <c r="C25" s="4"/>
      <c r="D25" s="4"/>
      <c r="E25" s="5"/>
      <c r="F25" s="4"/>
      <c r="G25" s="71"/>
      <c r="H25" s="68">
        <f t="shared" si="0"/>
        <v>0</v>
      </c>
    </row>
    <row r="26" spans="2:8" x14ac:dyDescent="0.25">
      <c r="B26" s="29">
        <f t="shared" si="1"/>
        <v>42875</v>
      </c>
      <c r="C26" s="6"/>
      <c r="D26" s="6"/>
      <c r="E26" s="7"/>
      <c r="F26" s="6"/>
      <c r="G26" s="70"/>
      <c r="H26" s="68">
        <f t="shared" si="0"/>
        <v>0</v>
      </c>
    </row>
    <row r="27" spans="2:8" x14ac:dyDescent="0.25">
      <c r="B27" s="29">
        <f t="shared" si="1"/>
        <v>42876</v>
      </c>
      <c r="C27" s="6"/>
      <c r="D27" s="6"/>
      <c r="E27" s="7"/>
      <c r="F27" s="6"/>
      <c r="G27" s="70"/>
      <c r="H27" s="68">
        <f t="shared" si="0"/>
        <v>0</v>
      </c>
    </row>
    <row r="28" spans="2:8" x14ac:dyDescent="0.25">
      <c r="B28" s="30">
        <f t="shared" si="1"/>
        <v>42877</v>
      </c>
      <c r="C28" s="4"/>
      <c r="D28" s="4"/>
      <c r="E28" s="5"/>
      <c r="F28" s="4"/>
      <c r="G28" s="71"/>
      <c r="H28" s="68">
        <f t="shared" si="0"/>
        <v>0</v>
      </c>
    </row>
    <row r="29" spans="2:8" x14ac:dyDescent="0.25">
      <c r="B29" s="30">
        <f t="shared" si="1"/>
        <v>42878</v>
      </c>
      <c r="C29" s="4"/>
      <c r="D29" s="4"/>
      <c r="E29" s="5"/>
      <c r="F29" s="4"/>
      <c r="G29" s="71"/>
      <c r="H29" s="68">
        <f t="shared" si="0"/>
        <v>0</v>
      </c>
    </row>
    <row r="30" spans="2:8" x14ac:dyDescent="0.25">
      <c r="B30" s="30">
        <f t="shared" si="1"/>
        <v>42879</v>
      </c>
      <c r="C30" s="4"/>
      <c r="D30" s="4"/>
      <c r="E30" s="5"/>
      <c r="F30" s="4"/>
      <c r="G30" s="71"/>
      <c r="H30" s="68">
        <f t="shared" si="0"/>
        <v>0</v>
      </c>
    </row>
    <row r="31" spans="2:8" x14ac:dyDescent="0.25">
      <c r="B31" s="29">
        <f t="shared" si="1"/>
        <v>42880</v>
      </c>
      <c r="C31" s="6" t="s">
        <v>63</v>
      </c>
      <c r="D31" s="6"/>
      <c r="E31" s="7"/>
      <c r="F31" s="6"/>
      <c r="G31" s="70"/>
      <c r="H31" s="68">
        <f t="shared" si="0"/>
        <v>0</v>
      </c>
    </row>
    <row r="32" spans="2:8" x14ac:dyDescent="0.25">
      <c r="B32" s="30">
        <f t="shared" si="1"/>
        <v>42881</v>
      </c>
      <c r="C32" s="4"/>
      <c r="D32" s="4"/>
      <c r="E32" s="5"/>
      <c r="F32" s="4"/>
      <c r="G32" s="71"/>
      <c r="H32" s="68">
        <f t="shared" si="0"/>
        <v>0</v>
      </c>
    </row>
    <row r="33" spans="2:8" x14ac:dyDescent="0.25">
      <c r="B33" s="29">
        <f t="shared" si="1"/>
        <v>42882</v>
      </c>
      <c r="C33" s="6"/>
      <c r="D33" s="6"/>
      <c r="E33" s="7"/>
      <c r="F33" s="6"/>
      <c r="G33" s="70"/>
      <c r="H33" s="68">
        <f t="shared" si="0"/>
        <v>0</v>
      </c>
    </row>
    <row r="34" spans="2:8" x14ac:dyDescent="0.25">
      <c r="B34" s="29">
        <f t="shared" si="1"/>
        <v>42883</v>
      </c>
      <c r="C34" s="6"/>
      <c r="D34" s="6"/>
      <c r="E34" s="7"/>
      <c r="F34" s="6"/>
      <c r="G34" s="70"/>
      <c r="H34" s="68">
        <f t="shared" si="0"/>
        <v>0</v>
      </c>
    </row>
    <row r="35" spans="2:8" x14ac:dyDescent="0.25">
      <c r="B35" s="30">
        <f t="shared" si="1"/>
        <v>42884</v>
      </c>
      <c r="C35" s="4"/>
      <c r="D35" s="4"/>
      <c r="E35" s="5"/>
      <c r="F35" s="4"/>
      <c r="G35" s="71"/>
      <c r="H35" s="68">
        <f t="shared" si="0"/>
        <v>0</v>
      </c>
    </row>
    <row r="36" spans="2:8" x14ac:dyDescent="0.25">
      <c r="B36" s="30">
        <f t="shared" si="1"/>
        <v>42885</v>
      </c>
      <c r="C36" s="57"/>
      <c r="D36" s="4"/>
      <c r="E36" s="5"/>
      <c r="F36" s="4"/>
      <c r="G36" s="71"/>
      <c r="H36" s="68">
        <f t="shared" si="0"/>
        <v>0</v>
      </c>
    </row>
    <row r="37" spans="2:8" ht="13.8" thickBot="1" x14ac:dyDescent="0.3">
      <c r="B37" s="32">
        <f t="shared" si="1"/>
        <v>42886</v>
      </c>
      <c r="C37" s="60"/>
      <c r="D37" s="61"/>
      <c r="E37" s="62"/>
      <c r="F37" s="60"/>
      <c r="G37" s="73"/>
      <c r="H37" s="68">
        <f t="shared" si="0"/>
        <v>0</v>
      </c>
    </row>
    <row r="38" spans="2:8" x14ac:dyDescent="0.25">
      <c r="B38" s="32"/>
      <c r="C38" s="33"/>
      <c r="D38" s="34"/>
      <c r="E38" s="35">
        <f>SUM(H7:H37)</f>
        <v>0</v>
      </c>
      <c r="F38" s="36" t="s">
        <v>46</v>
      </c>
      <c r="G38" s="37"/>
    </row>
    <row r="39" spans="2:8" x14ac:dyDescent="0.25">
      <c r="B39" s="38"/>
      <c r="C39" s="39" t="s">
        <v>57</v>
      </c>
      <c r="D39" s="40"/>
      <c r="E39" s="41">
        <f>E2*21</f>
        <v>0</v>
      </c>
      <c r="F39" s="42" t="s">
        <v>47</v>
      </c>
      <c r="G39" s="43"/>
    </row>
    <row r="40" spans="2:8" x14ac:dyDescent="0.25">
      <c r="B40" s="38"/>
      <c r="C40" s="58"/>
      <c r="D40" s="44"/>
      <c r="E40" s="41">
        <f>IF(E38&gt;(21*E2),(E38-(21*E2)),0)</f>
        <v>0</v>
      </c>
      <c r="F40" s="42" t="s">
        <v>56</v>
      </c>
      <c r="G40" s="45"/>
    </row>
    <row r="41" spans="2:8" x14ac:dyDescent="0.25">
      <c r="B41" s="38"/>
      <c r="C41" s="58"/>
      <c r="D41" s="40"/>
      <c r="E41" s="12"/>
      <c r="F41" s="42" t="s">
        <v>51</v>
      </c>
      <c r="G41" s="45"/>
    </row>
    <row r="42" spans="2:8" x14ac:dyDescent="0.25">
      <c r="B42" s="38"/>
      <c r="C42" s="58"/>
      <c r="D42" s="40"/>
      <c r="E42" s="46" t="str">
        <f>IF(E38&gt;(21*E2),(E38*E41), "nvt")</f>
        <v>nvt</v>
      </c>
      <c r="F42" s="47" t="s">
        <v>53</v>
      </c>
      <c r="G42" s="45"/>
    </row>
    <row r="43" spans="2:8" ht="13.8" thickBot="1" x14ac:dyDescent="0.3">
      <c r="B43" s="38"/>
      <c r="C43" s="58"/>
      <c r="D43" s="40"/>
      <c r="E43" s="48">
        <f>IF(E38&gt;(21*E2),(E39*E41), (E38*E41))</f>
        <v>0</v>
      </c>
      <c r="F43" s="49" t="s">
        <v>52</v>
      </c>
      <c r="G43" s="50"/>
    </row>
    <row r="44" spans="2:8" x14ac:dyDescent="0.25">
      <c r="B44" s="38"/>
      <c r="C44" s="58"/>
      <c r="D44" s="40"/>
      <c r="E44" s="51">
        <f>(FLOOR(SUM(G7:G37),1))</f>
        <v>0</v>
      </c>
      <c r="F44" s="52" t="s">
        <v>49</v>
      </c>
      <c r="G44" s="53"/>
    </row>
    <row r="45" spans="2:8" x14ac:dyDescent="0.25">
      <c r="B45" s="38"/>
      <c r="C45" s="58"/>
      <c r="D45" s="40"/>
      <c r="E45" s="13"/>
      <c r="F45" s="42" t="s">
        <v>50</v>
      </c>
      <c r="G45" s="45"/>
    </row>
    <row r="46" spans="2:8" ht="14.4" customHeight="1" thickBot="1" x14ac:dyDescent="0.3">
      <c r="B46" s="54"/>
      <c r="C46" s="59"/>
      <c r="D46" s="55"/>
      <c r="E46" s="56">
        <f>E44*E45</f>
        <v>0</v>
      </c>
      <c r="F46" s="49" t="s">
        <v>54</v>
      </c>
      <c r="G46" s="50"/>
    </row>
    <row r="48" spans="2:8" x14ac:dyDescent="0.25">
      <c r="B48" s="74" t="s">
        <v>0</v>
      </c>
      <c r="E48" s="74" t="s">
        <v>12</v>
      </c>
      <c r="G48" s="75"/>
    </row>
  </sheetData>
  <sheetProtection algorithmName="SHA-512" hashValue="VemEXHi1nEnPmAKngT5TW0pnafiLCN3yhsM/E1resY4a2+xCOzEeLteB7AerRiX5iB45v4l43sjawOZxw0+hUA==" saltValue="YQj1hedqsIZgDFYwC67MM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23" workbookViewId="0">
      <selection activeCell="E44" sqref="E44"/>
    </sheetView>
  </sheetViews>
  <sheetFormatPr defaultRowHeight="13.2" x14ac:dyDescent="0.25"/>
  <cols>
    <col min="1" max="1" width="7.88671875" style="28" customWidth="1"/>
    <col min="2" max="2" width="15.33203125" style="75" customWidth="1"/>
    <col min="3" max="3" width="70.77734375" style="28" customWidth="1"/>
    <col min="4" max="4" width="15.33203125" style="28" customWidth="1"/>
    <col min="5" max="5" width="12.33203125" style="28" customWidth="1"/>
    <col min="6" max="6" width="46.88671875" style="28" customWidth="1"/>
    <col min="7" max="7" width="11.6640625" style="28" customWidth="1"/>
    <col min="8" max="8" width="0" style="28" hidden="1" customWidth="1"/>
    <col min="9" max="16384" width="8.88671875" style="28"/>
  </cols>
  <sheetData>
    <row r="1" spans="1:8" x14ac:dyDescent="0.25">
      <c r="A1" s="74" t="s">
        <v>1</v>
      </c>
      <c r="C1" s="11"/>
      <c r="D1" s="76" t="s">
        <v>29</v>
      </c>
      <c r="E1" s="77"/>
      <c r="F1" s="78" t="s">
        <v>28</v>
      </c>
    </row>
    <row r="2" spans="1:8" x14ac:dyDescent="0.25">
      <c r="A2" s="76" t="s">
        <v>3</v>
      </c>
      <c r="C2" s="11"/>
      <c r="D2" s="22"/>
      <c r="E2" s="79">
        <f>E1/5</f>
        <v>0</v>
      </c>
      <c r="F2" s="76" t="s">
        <v>11</v>
      </c>
    </row>
    <row r="3" spans="1:8" x14ac:dyDescent="0.25">
      <c r="A3" s="74" t="s">
        <v>2</v>
      </c>
      <c r="C3" s="11"/>
      <c r="D3" s="22"/>
      <c r="F3" s="22"/>
      <c r="G3" s="78"/>
    </row>
    <row r="4" spans="1:8" x14ac:dyDescent="0.25">
      <c r="A4" s="78" t="s">
        <v>34</v>
      </c>
      <c r="C4" s="11"/>
      <c r="D4" s="22"/>
      <c r="F4" s="22"/>
      <c r="G4" s="78"/>
    </row>
    <row r="5" spans="1:8" x14ac:dyDescent="0.25">
      <c r="A5" s="78"/>
      <c r="B5" s="28"/>
    </row>
    <row r="6" spans="1:8" ht="35.25" customHeight="1" x14ac:dyDescent="0.25">
      <c r="B6" s="23"/>
      <c r="C6" s="24" t="s">
        <v>55</v>
      </c>
      <c r="D6" s="25" t="s">
        <v>44</v>
      </c>
      <c r="E6" s="26" t="s">
        <v>78</v>
      </c>
      <c r="F6" s="27" t="s">
        <v>43</v>
      </c>
      <c r="G6" s="26" t="s">
        <v>45</v>
      </c>
    </row>
    <row r="7" spans="1:8" ht="12.75" customHeight="1" x14ac:dyDescent="0.25">
      <c r="B7" s="30">
        <v>42887</v>
      </c>
      <c r="C7" s="4"/>
      <c r="D7" s="4"/>
      <c r="E7" s="5"/>
      <c r="F7" s="4"/>
      <c r="G7" s="71"/>
      <c r="H7" s="68">
        <f>ROUND(E7,2)</f>
        <v>0</v>
      </c>
    </row>
    <row r="8" spans="1:8" x14ac:dyDescent="0.25">
      <c r="B8" s="30">
        <f>B7+1</f>
        <v>42888</v>
      </c>
      <c r="C8" s="4"/>
      <c r="D8" s="4"/>
      <c r="E8" s="5"/>
      <c r="F8" s="4"/>
      <c r="G8" s="71"/>
      <c r="H8" s="68">
        <f t="shared" ref="H8:H36" si="0">ROUND(E8,2)</f>
        <v>0</v>
      </c>
    </row>
    <row r="9" spans="1:8" x14ac:dyDescent="0.25">
      <c r="B9" s="29">
        <f t="shared" ref="B9:B36" si="1">B8+1</f>
        <v>42889</v>
      </c>
      <c r="C9" s="6"/>
      <c r="D9" s="6"/>
      <c r="E9" s="7"/>
      <c r="F9" s="6"/>
      <c r="G9" s="70"/>
      <c r="H9" s="68">
        <f t="shared" si="0"/>
        <v>0</v>
      </c>
    </row>
    <row r="10" spans="1:8" x14ac:dyDescent="0.25">
      <c r="B10" s="29">
        <f t="shared" si="1"/>
        <v>42890</v>
      </c>
      <c r="C10" s="6" t="s">
        <v>64</v>
      </c>
      <c r="D10" s="6"/>
      <c r="E10" s="7"/>
      <c r="F10" s="6"/>
      <c r="G10" s="70"/>
      <c r="H10" s="68">
        <f t="shared" si="0"/>
        <v>0</v>
      </c>
    </row>
    <row r="11" spans="1:8" x14ac:dyDescent="0.25">
      <c r="B11" s="29">
        <f t="shared" si="1"/>
        <v>42891</v>
      </c>
      <c r="C11" s="6" t="s">
        <v>15</v>
      </c>
      <c r="D11" s="6"/>
      <c r="E11" s="7"/>
      <c r="F11" s="6"/>
      <c r="G11" s="70"/>
      <c r="H11" s="68">
        <f t="shared" si="0"/>
        <v>0</v>
      </c>
    </row>
    <row r="12" spans="1:8" x14ac:dyDescent="0.25">
      <c r="B12" s="30">
        <f t="shared" si="1"/>
        <v>42892</v>
      </c>
      <c r="C12" s="4"/>
      <c r="D12" s="4"/>
      <c r="E12" s="5"/>
      <c r="F12" s="4"/>
      <c r="G12" s="71"/>
      <c r="H12" s="68">
        <f t="shared" si="0"/>
        <v>0</v>
      </c>
    </row>
    <row r="13" spans="1:8" x14ac:dyDescent="0.25">
      <c r="B13" s="30">
        <f t="shared" si="1"/>
        <v>42893</v>
      </c>
      <c r="C13" s="4"/>
      <c r="D13" s="4"/>
      <c r="E13" s="5"/>
      <c r="F13" s="4"/>
      <c r="G13" s="71"/>
      <c r="H13" s="68">
        <f t="shared" si="0"/>
        <v>0</v>
      </c>
    </row>
    <row r="14" spans="1:8" x14ac:dyDescent="0.25">
      <c r="B14" s="30">
        <f t="shared" si="1"/>
        <v>42894</v>
      </c>
      <c r="C14" s="4"/>
      <c r="D14" s="4"/>
      <c r="E14" s="5"/>
      <c r="F14" s="4"/>
      <c r="G14" s="71"/>
      <c r="H14" s="68">
        <f t="shared" si="0"/>
        <v>0</v>
      </c>
    </row>
    <row r="15" spans="1:8" x14ac:dyDescent="0.25">
      <c r="B15" s="30">
        <f t="shared" si="1"/>
        <v>42895</v>
      </c>
      <c r="C15" s="4"/>
      <c r="D15" s="4"/>
      <c r="E15" s="5"/>
      <c r="F15" s="4"/>
      <c r="G15" s="71"/>
      <c r="H15" s="68">
        <f t="shared" si="0"/>
        <v>0</v>
      </c>
    </row>
    <row r="16" spans="1:8" x14ac:dyDescent="0.25">
      <c r="B16" s="29">
        <f t="shared" si="1"/>
        <v>42896</v>
      </c>
      <c r="C16" s="6"/>
      <c r="D16" s="6"/>
      <c r="E16" s="7"/>
      <c r="F16" s="6"/>
      <c r="G16" s="70"/>
      <c r="H16" s="68">
        <f t="shared" si="0"/>
        <v>0</v>
      </c>
    </row>
    <row r="17" spans="2:8" x14ac:dyDescent="0.25">
      <c r="B17" s="29">
        <f t="shared" si="1"/>
        <v>42897</v>
      </c>
      <c r="C17" s="6"/>
      <c r="D17" s="6"/>
      <c r="E17" s="7"/>
      <c r="F17" s="6"/>
      <c r="G17" s="70"/>
      <c r="H17" s="68">
        <f t="shared" si="0"/>
        <v>0</v>
      </c>
    </row>
    <row r="18" spans="2:8" x14ac:dyDescent="0.25">
      <c r="B18" s="30">
        <f t="shared" si="1"/>
        <v>42898</v>
      </c>
      <c r="C18" s="4"/>
      <c r="D18" s="4"/>
      <c r="E18" s="5"/>
      <c r="F18" s="4"/>
      <c r="G18" s="71"/>
      <c r="H18" s="68">
        <f t="shared" si="0"/>
        <v>0</v>
      </c>
    </row>
    <row r="19" spans="2:8" x14ac:dyDescent="0.25">
      <c r="B19" s="30">
        <f t="shared" si="1"/>
        <v>42899</v>
      </c>
      <c r="C19" s="4"/>
      <c r="D19" s="4"/>
      <c r="E19" s="5"/>
      <c r="F19" s="4"/>
      <c r="G19" s="71"/>
      <c r="H19" s="68">
        <f t="shared" si="0"/>
        <v>0</v>
      </c>
    </row>
    <row r="20" spans="2:8" x14ac:dyDescent="0.25">
      <c r="B20" s="30">
        <f t="shared" si="1"/>
        <v>42900</v>
      </c>
      <c r="C20" s="4"/>
      <c r="D20" s="4"/>
      <c r="E20" s="5"/>
      <c r="F20" s="4"/>
      <c r="G20" s="71"/>
      <c r="H20" s="68">
        <f t="shared" si="0"/>
        <v>0</v>
      </c>
    </row>
    <row r="21" spans="2:8" x14ac:dyDescent="0.25">
      <c r="B21" s="30">
        <f t="shared" si="1"/>
        <v>42901</v>
      </c>
      <c r="C21" s="4"/>
      <c r="D21" s="4"/>
      <c r="E21" s="5"/>
      <c r="F21" s="4"/>
      <c r="G21" s="71"/>
      <c r="H21" s="68">
        <f t="shared" si="0"/>
        <v>0</v>
      </c>
    </row>
    <row r="22" spans="2:8" x14ac:dyDescent="0.25">
      <c r="B22" s="30">
        <f t="shared" si="1"/>
        <v>42902</v>
      </c>
      <c r="C22" s="4"/>
      <c r="D22" s="4"/>
      <c r="E22" s="5"/>
      <c r="F22" s="4"/>
      <c r="G22" s="71"/>
      <c r="H22" s="68">
        <f t="shared" si="0"/>
        <v>0</v>
      </c>
    </row>
    <row r="23" spans="2:8" x14ac:dyDescent="0.25">
      <c r="B23" s="29">
        <f t="shared" si="1"/>
        <v>42903</v>
      </c>
      <c r="C23" s="6"/>
      <c r="D23" s="6"/>
      <c r="E23" s="7"/>
      <c r="F23" s="6"/>
      <c r="G23" s="70"/>
      <c r="H23" s="68">
        <f t="shared" si="0"/>
        <v>0</v>
      </c>
    </row>
    <row r="24" spans="2:8" x14ac:dyDescent="0.25">
      <c r="B24" s="29">
        <f t="shared" si="1"/>
        <v>42904</v>
      </c>
      <c r="C24" s="6"/>
      <c r="D24" s="6"/>
      <c r="E24" s="7"/>
      <c r="F24" s="6"/>
      <c r="G24" s="70"/>
      <c r="H24" s="68">
        <f t="shared" si="0"/>
        <v>0</v>
      </c>
    </row>
    <row r="25" spans="2:8" x14ac:dyDescent="0.25">
      <c r="B25" s="30">
        <f t="shared" si="1"/>
        <v>42905</v>
      </c>
      <c r="C25" s="4"/>
      <c r="D25" s="4"/>
      <c r="E25" s="5"/>
      <c r="F25" s="4"/>
      <c r="G25" s="71"/>
      <c r="H25" s="68">
        <f t="shared" si="0"/>
        <v>0</v>
      </c>
    </row>
    <row r="26" spans="2:8" x14ac:dyDescent="0.25">
      <c r="B26" s="30">
        <f t="shared" si="1"/>
        <v>42906</v>
      </c>
      <c r="C26" s="4"/>
      <c r="D26" s="4"/>
      <c r="E26" s="5"/>
      <c r="F26" s="4"/>
      <c r="G26" s="71"/>
      <c r="H26" s="68">
        <f t="shared" si="0"/>
        <v>0</v>
      </c>
    </row>
    <row r="27" spans="2:8" x14ac:dyDescent="0.25">
      <c r="B27" s="30">
        <f t="shared" si="1"/>
        <v>42907</v>
      </c>
      <c r="C27" s="4"/>
      <c r="D27" s="4"/>
      <c r="E27" s="5"/>
      <c r="F27" s="4"/>
      <c r="G27" s="71"/>
      <c r="H27" s="68">
        <f t="shared" si="0"/>
        <v>0</v>
      </c>
    </row>
    <row r="28" spans="2:8" x14ac:dyDescent="0.25">
      <c r="B28" s="30">
        <f t="shared" si="1"/>
        <v>42908</v>
      </c>
      <c r="C28" s="4"/>
      <c r="D28" s="4"/>
      <c r="E28" s="5"/>
      <c r="F28" s="4"/>
      <c r="G28" s="71"/>
      <c r="H28" s="68">
        <f t="shared" si="0"/>
        <v>0</v>
      </c>
    </row>
    <row r="29" spans="2:8" x14ac:dyDescent="0.25">
      <c r="B29" s="30">
        <f t="shared" si="1"/>
        <v>42909</v>
      </c>
      <c r="C29" s="4"/>
      <c r="D29" s="4"/>
      <c r="E29" s="5"/>
      <c r="F29" s="4"/>
      <c r="G29" s="71"/>
      <c r="H29" s="68">
        <f t="shared" si="0"/>
        <v>0</v>
      </c>
    </row>
    <row r="30" spans="2:8" x14ac:dyDescent="0.25">
      <c r="B30" s="29">
        <f t="shared" si="1"/>
        <v>42910</v>
      </c>
      <c r="C30" s="6"/>
      <c r="D30" s="6"/>
      <c r="E30" s="7"/>
      <c r="F30" s="6"/>
      <c r="G30" s="70"/>
      <c r="H30" s="68">
        <f t="shared" si="0"/>
        <v>0</v>
      </c>
    </row>
    <row r="31" spans="2:8" x14ac:dyDescent="0.25">
      <c r="B31" s="29">
        <f t="shared" si="1"/>
        <v>42911</v>
      </c>
      <c r="C31" s="6"/>
      <c r="D31" s="6"/>
      <c r="E31" s="7"/>
      <c r="F31" s="6"/>
      <c r="G31" s="70"/>
      <c r="H31" s="68">
        <f t="shared" si="0"/>
        <v>0</v>
      </c>
    </row>
    <row r="32" spans="2:8" x14ac:dyDescent="0.25">
      <c r="B32" s="30">
        <f t="shared" si="1"/>
        <v>42912</v>
      </c>
      <c r="C32" s="4"/>
      <c r="D32" s="4"/>
      <c r="E32" s="5"/>
      <c r="F32" s="4"/>
      <c r="G32" s="71"/>
      <c r="H32" s="68">
        <f t="shared" si="0"/>
        <v>0</v>
      </c>
    </row>
    <row r="33" spans="2:8" x14ac:dyDescent="0.25">
      <c r="B33" s="30">
        <f t="shared" si="1"/>
        <v>42913</v>
      </c>
      <c r="C33" s="4"/>
      <c r="D33" s="4"/>
      <c r="E33" s="5"/>
      <c r="F33" s="4"/>
      <c r="G33" s="71"/>
      <c r="H33" s="68">
        <f t="shared" si="0"/>
        <v>0</v>
      </c>
    </row>
    <row r="34" spans="2:8" x14ac:dyDescent="0.25">
      <c r="B34" s="30">
        <f t="shared" si="1"/>
        <v>42914</v>
      </c>
      <c r="C34" s="4"/>
      <c r="D34" s="4"/>
      <c r="E34" s="5"/>
      <c r="F34" s="4"/>
      <c r="G34" s="71"/>
      <c r="H34" s="68">
        <f t="shared" si="0"/>
        <v>0</v>
      </c>
    </row>
    <row r="35" spans="2:8" x14ac:dyDescent="0.25">
      <c r="B35" s="30">
        <f t="shared" si="1"/>
        <v>42915</v>
      </c>
      <c r="C35" s="4"/>
      <c r="D35" s="4"/>
      <c r="E35" s="5"/>
      <c r="F35" s="4"/>
      <c r="G35" s="71"/>
      <c r="H35" s="68">
        <f t="shared" si="0"/>
        <v>0</v>
      </c>
    </row>
    <row r="36" spans="2:8" ht="13.8" thickBot="1" x14ac:dyDescent="0.3">
      <c r="B36" s="30">
        <f t="shared" si="1"/>
        <v>42916</v>
      </c>
      <c r="C36" s="57"/>
      <c r="D36" s="4"/>
      <c r="E36" s="5"/>
      <c r="F36" s="4"/>
      <c r="G36" s="71"/>
      <c r="H36" s="68">
        <f t="shared" si="0"/>
        <v>0</v>
      </c>
    </row>
    <row r="37" spans="2:8" x14ac:dyDescent="0.25">
      <c r="B37" s="32"/>
      <c r="C37" s="33"/>
      <c r="D37" s="34"/>
      <c r="E37" s="35">
        <f>SUM(H7:H36)</f>
        <v>0</v>
      </c>
      <c r="F37" s="36" t="s">
        <v>46</v>
      </c>
      <c r="G37" s="37"/>
    </row>
    <row r="38" spans="2:8" x14ac:dyDescent="0.25">
      <c r="B38" s="38"/>
      <c r="C38" s="39" t="s">
        <v>57</v>
      </c>
      <c r="D38" s="40"/>
      <c r="E38" s="41">
        <f>E2*21</f>
        <v>0</v>
      </c>
      <c r="F38" s="42" t="s">
        <v>47</v>
      </c>
      <c r="G38" s="43"/>
    </row>
    <row r="39" spans="2:8" x14ac:dyDescent="0.25">
      <c r="B39" s="38"/>
      <c r="C39" s="58"/>
      <c r="D39" s="44"/>
      <c r="E39" s="41">
        <f>IF(E37&gt;(21*E2),(E37-(21*E2)),0)</f>
        <v>0</v>
      </c>
      <c r="F39" s="42" t="s">
        <v>56</v>
      </c>
      <c r="G39" s="45"/>
    </row>
    <row r="40" spans="2:8" x14ac:dyDescent="0.25">
      <c r="B40" s="38"/>
      <c r="C40" s="58"/>
      <c r="D40" s="40"/>
      <c r="E40" s="12"/>
      <c r="F40" s="42" t="s">
        <v>51</v>
      </c>
      <c r="G40" s="45"/>
    </row>
    <row r="41" spans="2:8" x14ac:dyDescent="0.25">
      <c r="B41" s="38"/>
      <c r="C41" s="58"/>
      <c r="D41" s="40"/>
      <c r="E41" s="46" t="str">
        <f>IF(E37&gt;(21*E2),(E37*E40), "nvt")</f>
        <v>nvt</v>
      </c>
      <c r="F41" s="47" t="s">
        <v>53</v>
      </c>
      <c r="G41" s="45"/>
    </row>
    <row r="42" spans="2:8" ht="13.8" thickBot="1" x14ac:dyDescent="0.3">
      <c r="B42" s="38"/>
      <c r="C42" s="58"/>
      <c r="D42" s="40"/>
      <c r="E42" s="48">
        <f>IF(E37&gt;(21*E2),(E38*E40), (E37*E40))</f>
        <v>0</v>
      </c>
      <c r="F42" s="49" t="s">
        <v>52</v>
      </c>
      <c r="G42" s="50"/>
    </row>
    <row r="43" spans="2:8" x14ac:dyDescent="0.25">
      <c r="B43" s="38"/>
      <c r="C43" s="58"/>
      <c r="D43" s="40"/>
      <c r="E43" s="51">
        <f>(FLOOR(SUM(G7:G36),1))</f>
        <v>0</v>
      </c>
      <c r="F43" s="52" t="s">
        <v>49</v>
      </c>
      <c r="G43" s="53"/>
    </row>
    <row r="44" spans="2:8" x14ac:dyDescent="0.25">
      <c r="B44" s="38"/>
      <c r="C44" s="58"/>
      <c r="D44" s="40"/>
      <c r="E44" s="13"/>
      <c r="F44" s="42" t="s">
        <v>50</v>
      </c>
      <c r="G44" s="45"/>
    </row>
    <row r="45" spans="2:8" ht="14.4" customHeight="1" thickBot="1" x14ac:dyDescent="0.3">
      <c r="B45" s="54"/>
      <c r="C45" s="59"/>
      <c r="D45" s="55"/>
      <c r="E45" s="56">
        <f>E43*E44</f>
        <v>0</v>
      </c>
      <c r="F45" s="49" t="s">
        <v>54</v>
      </c>
      <c r="G45" s="50"/>
    </row>
    <row r="47" spans="2:8" x14ac:dyDescent="0.25">
      <c r="B47" s="74" t="s">
        <v>0</v>
      </c>
      <c r="E47" s="74" t="s">
        <v>12</v>
      </c>
      <c r="G47" s="75"/>
    </row>
  </sheetData>
  <sheetProtection algorithmName="SHA-512" hashValue="B0yXchVJ5b8IqRHJ/iMtiUKTOp1GDKjQ4hcsh0m/b7zthqHq+PjyxUKmlcMclzEpuxNXNbsplORZ0efNNV9cNA==" saltValue="L56zA3iKqp8eThR9jheO4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A16" workbookViewId="0">
      <selection activeCell="E44" sqref="E44"/>
    </sheetView>
  </sheetViews>
  <sheetFormatPr defaultRowHeight="13.2" x14ac:dyDescent="0.25"/>
  <cols>
    <col min="1" max="1" width="7.88671875" style="28" customWidth="1"/>
    <col min="2" max="2" width="15.33203125" style="75" customWidth="1"/>
    <col min="3" max="3" width="70.77734375" style="28" customWidth="1"/>
    <col min="4" max="4" width="15.33203125" style="28" customWidth="1"/>
    <col min="5" max="5" width="12.33203125" style="28" customWidth="1"/>
    <col min="6" max="6" width="46.88671875" style="28" customWidth="1"/>
    <col min="7" max="7" width="11.6640625" style="28" customWidth="1"/>
    <col min="8" max="8" width="0" style="28" hidden="1" customWidth="1"/>
    <col min="9" max="16384" width="8.88671875" style="28"/>
  </cols>
  <sheetData>
    <row r="1" spans="1:8" x14ac:dyDescent="0.25">
      <c r="A1" s="74" t="s">
        <v>1</v>
      </c>
      <c r="C1" s="11"/>
      <c r="D1" s="76" t="s">
        <v>29</v>
      </c>
      <c r="E1" s="77"/>
      <c r="F1" s="78" t="s">
        <v>28</v>
      </c>
    </row>
    <row r="2" spans="1:8" x14ac:dyDescent="0.25">
      <c r="A2" s="76" t="s">
        <v>3</v>
      </c>
      <c r="C2" s="11"/>
      <c r="D2" s="22"/>
      <c r="E2" s="79">
        <f>E1/5</f>
        <v>0</v>
      </c>
      <c r="F2" s="76" t="s">
        <v>11</v>
      </c>
    </row>
    <row r="3" spans="1:8" x14ac:dyDescent="0.25">
      <c r="A3" s="74" t="s">
        <v>2</v>
      </c>
      <c r="C3" s="11"/>
      <c r="D3" s="22"/>
      <c r="F3" s="22"/>
      <c r="G3" s="78"/>
    </row>
    <row r="4" spans="1:8" x14ac:dyDescent="0.25">
      <c r="A4" s="78" t="s">
        <v>34</v>
      </c>
      <c r="C4" s="11"/>
      <c r="D4" s="22"/>
      <c r="F4" s="22"/>
      <c r="G4" s="78"/>
    </row>
    <row r="5" spans="1:8" x14ac:dyDescent="0.25">
      <c r="A5" s="78"/>
      <c r="B5" s="28"/>
    </row>
    <row r="6" spans="1:8" ht="35.25" customHeight="1" x14ac:dyDescent="0.25">
      <c r="B6" s="23"/>
      <c r="C6" s="24" t="s">
        <v>55</v>
      </c>
      <c r="D6" s="25" t="s">
        <v>44</v>
      </c>
      <c r="E6" s="26" t="s">
        <v>78</v>
      </c>
      <c r="F6" s="27" t="s">
        <v>43</v>
      </c>
      <c r="G6" s="26" t="s">
        <v>45</v>
      </c>
    </row>
    <row r="7" spans="1:8" ht="12.75" customHeight="1" x14ac:dyDescent="0.25">
      <c r="B7" s="29">
        <v>42917</v>
      </c>
      <c r="C7" s="6"/>
      <c r="D7" s="6"/>
      <c r="E7" s="7"/>
      <c r="F7" s="6"/>
      <c r="G7" s="70"/>
      <c r="H7" s="68">
        <f>ROUND(E7,2)</f>
        <v>0</v>
      </c>
    </row>
    <row r="8" spans="1:8" x14ac:dyDescent="0.25">
      <c r="B8" s="29">
        <f>B7+1</f>
        <v>42918</v>
      </c>
      <c r="C8" s="6"/>
      <c r="D8" s="6"/>
      <c r="E8" s="7"/>
      <c r="F8" s="6"/>
      <c r="G8" s="70"/>
      <c r="H8" s="68">
        <f t="shared" ref="H8:H37" si="0">ROUND(E8,2)</f>
        <v>0</v>
      </c>
    </row>
    <row r="9" spans="1:8" x14ac:dyDescent="0.25">
      <c r="B9" s="30">
        <f t="shared" ref="B9:B37" si="1">B8+1</f>
        <v>42919</v>
      </c>
      <c r="C9" s="4"/>
      <c r="D9" s="4"/>
      <c r="E9" s="5"/>
      <c r="F9" s="4"/>
      <c r="G9" s="71"/>
      <c r="H9" s="68">
        <f t="shared" si="0"/>
        <v>0</v>
      </c>
    </row>
    <row r="10" spans="1:8" x14ac:dyDescent="0.25">
      <c r="B10" s="30">
        <f t="shared" si="1"/>
        <v>42920</v>
      </c>
      <c r="C10" s="4"/>
      <c r="D10" s="4"/>
      <c r="E10" s="5"/>
      <c r="F10" s="4"/>
      <c r="G10" s="71"/>
      <c r="H10" s="68">
        <f t="shared" si="0"/>
        <v>0</v>
      </c>
    </row>
    <row r="11" spans="1:8" x14ac:dyDescent="0.25">
      <c r="B11" s="30">
        <f t="shared" si="1"/>
        <v>42921</v>
      </c>
      <c r="C11" s="4"/>
      <c r="D11" s="4"/>
      <c r="E11" s="5"/>
      <c r="F11" s="4"/>
      <c r="G11" s="71"/>
      <c r="H11" s="68">
        <f t="shared" si="0"/>
        <v>0</v>
      </c>
    </row>
    <row r="12" spans="1:8" x14ac:dyDescent="0.25">
      <c r="B12" s="30">
        <f t="shared" si="1"/>
        <v>42922</v>
      </c>
      <c r="C12" s="4"/>
      <c r="D12" s="4"/>
      <c r="E12" s="5"/>
      <c r="F12" s="4"/>
      <c r="G12" s="71"/>
      <c r="H12" s="68">
        <f t="shared" si="0"/>
        <v>0</v>
      </c>
    </row>
    <row r="13" spans="1:8" x14ac:dyDescent="0.25">
      <c r="B13" s="30">
        <f t="shared" si="1"/>
        <v>42923</v>
      </c>
      <c r="C13" s="4"/>
      <c r="D13" s="4"/>
      <c r="E13" s="5"/>
      <c r="F13" s="4"/>
      <c r="G13" s="71"/>
      <c r="H13" s="68">
        <f t="shared" si="0"/>
        <v>0</v>
      </c>
    </row>
    <row r="14" spans="1:8" x14ac:dyDescent="0.25">
      <c r="B14" s="29">
        <f t="shared" si="1"/>
        <v>42924</v>
      </c>
      <c r="C14" s="6"/>
      <c r="D14" s="6"/>
      <c r="E14" s="7"/>
      <c r="F14" s="6"/>
      <c r="G14" s="70"/>
      <c r="H14" s="68">
        <f t="shared" si="0"/>
        <v>0</v>
      </c>
    </row>
    <row r="15" spans="1:8" x14ac:dyDescent="0.25">
      <c r="B15" s="29">
        <f t="shared" si="1"/>
        <v>42925</v>
      </c>
      <c r="C15" s="6"/>
      <c r="D15" s="6"/>
      <c r="E15" s="7"/>
      <c r="F15" s="6"/>
      <c r="G15" s="70"/>
      <c r="H15" s="68">
        <f t="shared" si="0"/>
        <v>0</v>
      </c>
    </row>
    <row r="16" spans="1:8" x14ac:dyDescent="0.25">
      <c r="B16" s="30">
        <f t="shared" si="1"/>
        <v>42926</v>
      </c>
      <c r="C16" s="4"/>
      <c r="D16" s="4"/>
      <c r="E16" s="5"/>
      <c r="F16" s="4"/>
      <c r="G16" s="71"/>
      <c r="H16" s="68">
        <f t="shared" si="0"/>
        <v>0</v>
      </c>
    </row>
    <row r="17" spans="2:8" x14ac:dyDescent="0.25">
      <c r="B17" s="30">
        <f t="shared" si="1"/>
        <v>42927</v>
      </c>
      <c r="C17" s="4"/>
      <c r="D17" s="4"/>
      <c r="E17" s="5"/>
      <c r="F17" s="4"/>
      <c r="G17" s="71"/>
      <c r="H17" s="68">
        <f t="shared" si="0"/>
        <v>0</v>
      </c>
    </row>
    <row r="18" spans="2:8" x14ac:dyDescent="0.25">
      <c r="B18" s="30">
        <f t="shared" si="1"/>
        <v>42928</v>
      </c>
      <c r="C18" s="4"/>
      <c r="D18" s="4"/>
      <c r="E18" s="5"/>
      <c r="F18" s="4"/>
      <c r="G18" s="71"/>
      <c r="H18" s="68">
        <f t="shared" si="0"/>
        <v>0</v>
      </c>
    </row>
    <row r="19" spans="2:8" x14ac:dyDescent="0.25">
      <c r="B19" s="30">
        <f t="shared" si="1"/>
        <v>42929</v>
      </c>
      <c r="C19" s="4"/>
      <c r="D19" s="4"/>
      <c r="E19" s="5"/>
      <c r="F19" s="4"/>
      <c r="G19" s="71"/>
      <c r="H19" s="68">
        <f t="shared" si="0"/>
        <v>0</v>
      </c>
    </row>
    <row r="20" spans="2:8" x14ac:dyDescent="0.25">
      <c r="B20" s="30">
        <f t="shared" si="1"/>
        <v>42930</v>
      </c>
      <c r="C20" s="4"/>
      <c r="D20" s="4"/>
      <c r="E20" s="5"/>
      <c r="F20" s="4"/>
      <c r="G20" s="71"/>
      <c r="H20" s="68">
        <f t="shared" si="0"/>
        <v>0</v>
      </c>
    </row>
    <row r="21" spans="2:8" x14ac:dyDescent="0.25">
      <c r="B21" s="29">
        <f t="shared" si="1"/>
        <v>42931</v>
      </c>
      <c r="C21" s="6"/>
      <c r="D21" s="6"/>
      <c r="E21" s="7"/>
      <c r="F21" s="6"/>
      <c r="G21" s="70"/>
      <c r="H21" s="68">
        <f t="shared" si="0"/>
        <v>0</v>
      </c>
    </row>
    <row r="22" spans="2:8" x14ac:dyDescent="0.25">
      <c r="B22" s="29">
        <f t="shared" si="1"/>
        <v>42932</v>
      </c>
      <c r="C22" s="6"/>
      <c r="D22" s="6"/>
      <c r="E22" s="7"/>
      <c r="F22" s="6"/>
      <c r="G22" s="70"/>
      <c r="H22" s="68">
        <f t="shared" si="0"/>
        <v>0</v>
      </c>
    </row>
    <row r="23" spans="2:8" x14ac:dyDescent="0.25">
      <c r="B23" s="30">
        <f t="shared" si="1"/>
        <v>42933</v>
      </c>
      <c r="C23" s="4"/>
      <c r="D23" s="4"/>
      <c r="E23" s="5"/>
      <c r="F23" s="4"/>
      <c r="G23" s="71"/>
      <c r="H23" s="68">
        <f t="shared" si="0"/>
        <v>0</v>
      </c>
    </row>
    <row r="24" spans="2:8" x14ac:dyDescent="0.25">
      <c r="B24" s="30">
        <f t="shared" si="1"/>
        <v>42934</v>
      </c>
      <c r="C24" s="4"/>
      <c r="D24" s="4"/>
      <c r="E24" s="5"/>
      <c r="F24" s="4"/>
      <c r="G24" s="71"/>
      <c r="H24" s="68">
        <f t="shared" si="0"/>
        <v>0</v>
      </c>
    </row>
    <row r="25" spans="2:8" x14ac:dyDescent="0.25">
      <c r="B25" s="30">
        <f t="shared" si="1"/>
        <v>42935</v>
      </c>
      <c r="C25" s="4"/>
      <c r="D25" s="4"/>
      <c r="E25" s="5"/>
      <c r="F25" s="4"/>
      <c r="G25" s="71"/>
      <c r="H25" s="68">
        <f t="shared" si="0"/>
        <v>0</v>
      </c>
    </row>
    <row r="26" spans="2:8" x14ac:dyDescent="0.25">
      <c r="B26" s="30">
        <f t="shared" si="1"/>
        <v>42936</v>
      </c>
      <c r="C26" s="4"/>
      <c r="D26" s="4"/>
      <c r="E26" s="5"/>
      <c r="F26" s="4"/>
      <c r="G26" s="71"/>
      <c r="H26" s="68">
        <f t="shared" si="0"/>
        <v>0</v>
      </c>
    </row>
    <row r="27" spans="2:8" x14ac:dyDescent="0.25">
      <c r="B27" s="29">
        <f t="shared" si="1"/>
        <v>42937</v>
      </c>
      <c r="C27" s="6" t="s">
        <v>16</v>
      </c>
      <c r="D27" s="6"/>
      <c r="E27" s="7"/>
      <c r="F27" s="6"/>
      <c r="G27" s="70"/>
      <c r="H27" s="68">
        <f t="shared" si="0"/>
        <v>0</v>
      </c>
    </row>
    <row r="28" spans="2:8" x14ac:dyDescent="0.25">
      <c r="B28" s="29">
        <f t="shared" si="1"/>
        <v>42938</v>
      </c>
      <c r="C28" s="6"/>
      <c r="D28" s="6"/>
      <c r="E28" s="7"/>
      <c r="F28" s="6"/>
      <c r="G28" s="70"/>
      <c r="H28" s="68">
        <f t="shared" si="0"/>
        <v>0</v>
      </c>
    </row>
    <row r="29" spans="2:8" x14ac:dyDescent="0.25">
      <c r="B29" s="29">
        <f t="shared" si="1"/>
        <v>42939</v>
      </c>
      <c r="C29" s="6"/>
      <c r="D29" s="6"/>
      <c r="E29" s="7"/>
      <c r="F29" s="6"/>
      <c r="G29" s="70"/>
      <c r="H29" s="68">
        <f t="shared" si="0"/>
        <v>0</v>
      </c>
    </row>
    <row r="30" spans="2:8" x14ac:dyDescent="0.25">
      <c r="B30" s="30">
        <f t="shared" si="1"/>
        <v>42940</v>
      </c>
      <c r="C30" s="4"/>
      <c r="D30" s="4"/>
      <c r="E30" s="5"/>
      <c r="F30" s="4"/>
      <c r="G30" s="71"/>
      <c r="H30" s="68">
        <f t="shared" si="0"/>
        <v>0</v>
      </c>
    </row>
    <row r="31" spans="2:8" x14ac:dyDescent="0.25">
      <c r="B31" s="30">
        <f t="shared" si="1"/>
        <v>42941</v>
      </c>
      <c r="C31" s="4"/>
      <c r="D31" s="4"/>
      <c r="E31" s="5"/>
      <c r="F31" s="4"/>
      <c r="G31" s="71"/>
      <c r="H31" s="68">
        <f t="shared" si="0"/>
        <v>0</v>
      </c>
    </row>
    <row r="32" spans="2:8" x14ac:dyDescent="0.25">
      <c r="B32" s="30">
        <f t="shared" si="1"/>
        <v>42942</v>
      </c>
      <c r="C32" s="4"/>
      <c r="D32" s="4"/>
      <c r="E32" s="5"/>
      <c r="F32" s="4"/>
      <c r="G32" s="71"/>
      <c r="H32" s="68">
        <f t="shared" si="0"/>
        <v>0</v>
      </c>
    </row>
    <row r="33" spans="2:8" x14ac:dyDescent="0.25">
      <c r="B33" s="30">
        <f t="shared" si="1"/>
        <v>42943</v>
      </c>
      <c r="C33" s="4"/>
      <c r="D33" s="4"/>
      <c r="E33" s="5"/>
      <c r="F33" s="4"/>
      <c r="G33" s="71"/>
      <c r="H33" s="68">
        <f t="shared" si="0"/>
        <v>0</v>
      </c>
    </row>
    <row r="34" spans="2:8" x14ac:dyDescent="0.25">
      <c r="B34" s="30">
        <f t="shared" si="1"/>
        <v>42944</v>
      </c>
      <c r="C34" s="4"/>
      <c r="D34" s="4"/>
      <c r="E34" s="5"/>
      <c r="F34" s="4"/>
      <c r="G34" s="71"/>
      <c r="H34" s="68">
        <f t="shared" si="0"/>
        <v>0</v>
      </c>
    </row>
    <row r="35" spans="2:8" x14ac:dyDescent="0.25">
      <c r="B35" s="29">
        <f t="shared" si="1"/>
        <v>42945</v>
      </c>
      <c r="C35" s="6"/>
      <c r="D35" s="6"/>
      <c r="E35" s="7"/>
      <c r="F35" s="6"/>
      <c r="G35" s="70"/>
      <c r="H35" s="68">
        <f t="shared" si="0"/>
        <v>0</v>
      </c>
    </row>
    <row r="36" spans="2:8" x14ac:dyDescent="0.25">
      <c r="B36" s="29">
        <f t="shared" si="1"/>
        <v>42946</v>
      </c>
      <c r="C36" s="63"/>
      <c r="D36" s="6"/>
      <c r="E36" s="7"/>
      <c r="F36" s="6"/>
      <c r="G36" s="70"/>
      <c r="H36" s="68">
        <f t="shared" si="0"/>
        <v>0</v>
      </c>
    </row>
    <row r="37" spans="2:8" ht="13.8" thickBot="1" x14ac:dyDescent="0.3">
      <c r="B37" s="32">
        <f t="shared" si="1"/>
        <v>42947</v>
      </c>
      <c r="C37" s="60"/>
      <c r="D37" s="61"/>
      <c r="E37" s="62"/>
      <c r="F37" s="60"/>
      <c r="G37" s="73"/>
      <c r="H37" s="68">
        <f t="shared" si="0"/>
        <v>0</v>
      </c>
    </row>
    <row r="38" spans="2:8" x14ac:dyDescent="0.25">
      <c r="B38" s="32"/>
      <c r="C38" s="33"/>
      <c r="D38" s="34"/>
      <c r="E38" s="35">
        <f>SUM(H7:H37)</f>
        <v>0</v>
      </c>
      <c r="F38" s="36" t="s">
        <v>46</v>
      </c>
      <c r="G38" s="37"/>
    </row>
    <row r="39" spans="2:8" x14ac:dyDescent="0.25">
      <c r="B39" s="38"/>
      <c r="C39" s="39" t="s">
        <v>57</v>
      </c>
      <c r="D39" s="40"/>
      <c r="E39" s="41">
        <f>E2*20</f>
        <v>0</v>
      </c>
      <c r="F39" s="42" t="s">
        <v>47</v>
      </c>
      <c r="G39" s="43"/>
    </row>
    <row r="40" spans="2:8" x14ac:dyDescent="0.25">
      <c r="B40" s="38"/>
      <c r="C40" s="58"/>
      <c r="D40" s="44"/>
      <c r="E40" s="41">
        <f>IF(E38&gt;(20*E2),(E38-(20*E2)),0)</f>
        <v>0</v>
      </c>
      <c r="F40" s="42" t="s">
        <v>56</v>
      </c>
      <c r="G40" s="45"/>
    </row>
    <row r="41" spans="2:8" x14ac:dyDescent="0.25">
      <c r="B41" s="38"/>
      <c r="C41" s="58"/>
      <c r="D41" s="40"/>
      <c r="E41" s="12"/>
      <c r="F41" s="42" t="s">
        <v>51</v>
      </c>
      <c r="G41" s="45"/>
    </row>
    <row r="42" spans="2:8" x14ac:dyDescent="0.25">
      <c r="B42" s="38"/>
      <c r="C42" s="58"/>
      <c r="D42" s="40"/>
      <c r="E42" s="46" t="str">
        <f>IF(E38&gt;(20*E2),(E38*E41), "nvt")</f>
        <v>nvt</v>
      </c>
      <c r="F42" s="47" t="s">
        <v>53</v>
      </c>
      <c r="G42" s="45"/>
    </row>
    <row r="43" spans="2:8" ht="13.8" thickBot="1" x14ac:dyDescent="0.3">
      <c r="B43" s="38"/>
      <c r="C43" s="58"/>
      <c r="D43" s="40"/>
      <c r="E43" s="48">
        <f>IF(E38&gt;(20*E2),(E39*E41), (E38*E41))</f>
        <v>0</v>
      </c>
      <c r="F43" s="49" t="s">
        <v>52</v>
      </c>
      <c r="G43" s="50"/>
    </row>
    <row r="44" spans="2:8" x14ac:dyDescent="0.25">
      <c r="B44" s="38"/>
      <c r="C44" s="58"/>
      <c r="D44" s="40"/>
      <c r="E44" s="51">
        <f>(FLOOR(SUM(G7:G37),1))</f>
        <v>0</v>
      </c>
      <c r="F44" s="52" t="s">
        <v>49</v>
      </c>
      <c r="G44" s="53"/>
    </row>
    <row r="45" spans="2:8" x14ac:dyDescent="0.25">
      <c r="B45" s="38"/>
      <c r="C45" s="58"/>
      <c r="D45" s="40"/>
      <c r="E45" s="13"/>
      <c r="F45" s="42" t="s">
        <v>50</v>
      </c>
      <c r="G45" s="45"/>
    </row>
    <row r="46" spans="2:8" ht="14.4" customHeight="1" thickBot="1" x14ac:dyDescent="0.3">
      <c r="B46" s="54"/>
      <c r="C46" s="59"/>
      <c r="D46" s="55"/>
      <c r="E46" s="56">
        <f>E44*E45</f>
        <v>0</v>
      </c>
      <c r="F46" s="49" t="s">
        <v>54</v>
      </c>
      <c r="G46" s="50"/>
    </row>
    <row r="48" spans="2:8" x14ac:dyDescent="0.25">
      <c r="B48" s="74" t="s">
        <v>0</v>
      </c>
      <c r="E48" s="74" t="s">
        <v>12</v>
      </c>
      <c r="G48" s="75"/>
    </row>
  </sheetData>
  <sheetProtection algorithmName="SHA-512" hashValue="jqu7S+Xm6UtOjHZutnelkFKS6UEIlkIlteThvPEAp3KvqHgNQQoNuhZOleFPagc3yMtkrJ2QSlZTiurYK3gq9Q==" saltValue="VsDbw+Vjg1oZPFKCqFK19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A19" workbookViewId="0">
      <selection activeCell="E44" sqref="E44"/>
    </sheetView>
  </sheetViews>
  <sheetFormatPr defaultRowHeight="13.2" x14ac:dyDescent="0.25"/>
  <cols>
    <col min="1" max="1" width="7.88671875" style="28" customWidth="1"/>
    <col min="2" max="2" width="15.33203125" style="75" customWidth="1"/>
    <col min="3" max="3" width="70.77734375" style="28" customWidth="1"/>
    <col min="4" max="4" width="15.33203125" style="28" customWidth="1"/>
    <col min="5" max="5" width="12.33203125" style="28" customWidth="1"/>
    <col min="6" max="6" width="46.88671875" style="28" customWidth="1"/>
    <col min="7" max="7" width="11.6640625" style="28" customWidth="1"/>
    <col min="8" max="8" width="0" style="28" hidden="1" customWidth="1"/>
    <col min="9" max="16384" width="8.88671875" style="28"/>
  </cols>
  <sheetData>
    <row r="1" spans="1:8" x14ac:dyDescent="0.25">
      <c r="A1" s="74" t="s">
        <v>1</v>
      </c>
      <c r="C1" s="11"/>
      <c r="D1" s="76" t="s">
        <v>29</v>
      </c>
      <c r="E1" s="77"/>
      <c r="F1" s="78" t="s">
        <v>28</v>
      </c>
    </row>
    <row r="2" spans="1:8" x14ac:dyDescent="0.25">
      <c r="A2" s="76" t="s">
        <v>3</v>
      </c>
      <c r="C2" s="11"/>
      <c r="D2" s="22"/>
      <c r="E2" s="79">
        <f>E1/5</f>
        <v>0</v>
      </c>
      <c r="F2" s="76" t="s">
        <v>11</v>
      </c>
    </row>
    <row r="3" spans="1:8" x14ac:dyDescent="0.25">
      <c r="A3" s="74" t="s">
        <v>2</v>
      </c>
      <c r="C3" s="11"/>
      <c r="D3" s="22"/>
      <c r="F3" s="22"/>
      <c r="G3" s="78"/>
    </row>
    <row r="4" spans="1:8" x14ac:dyDescent="0.25">
      <c r="A4" s="78" t="s">
        <v>34</v>
      </c>
      <c r="C4" s="11"/>
      <c r="D4" s="22"/>
      <c r="F4" s="22"/>
      <c r="G4" s="78"/>
    </row>
    <row r="5" spans="1:8" x14ac:dyDescent="0.25">
      <c r="A5" s="78"/>
      <c r="B5" s="28"/>
    </row>
    <row r="6" spans="1:8" ht="35.25" customHeight="1" x14ac:dyDescent="0.25">
      <c r="B6" s="23"/>
      <c r="C6" s="24" t="s">
        <v>55</v>
      </c>
      <c r="D6" s="25" t="s">
        <v>44</v>
      </c>
      <c r="E6" s="26" t="s">
        <v>78</v>
      </c>
      <c r="F6" s="27" t="s">
        <v>43</v>
      </c>
      <c r="G6" s="26" t="s">
        <v>45</v>
      </c>
    </row>
    <row r="7" spans="1:8" ht="12.75" customHeight="1" x14ac:dyDescent="0.25">
      <c r="B7" s="30">
        <v>42948</v>
      </c>
      <c r="C7" s="4"/>
      <c r="D7" s="4"/>
      <c r="E7" s="5"/>
      <c r="F7" s="4"/>
      <c r="G7" s="71"/>
      <c r="H7" s="68">
        <f>ROUND(E7,2)</f>
        <v>0</v>
      </c>
    </row>
    <row r="8" spans="1:8" x14ac:dyDescent="0.25">
      <c r="B8" s="30">
        <f>B7+1</f>
        <v>42949</v>
      </c>
      <c r="C8" s="4"/>
      <c r="D8" s="4"/>
      <c r="E8" s="5"/>
      <c r="F8" s="4"/>
      <c r="G8" s="71"/>
      <c r="H8" s="68">
        <f t="shared" ref="H8:H37" si="0">ROUND(E8,2)</f>
        <v>0</v>
      </c>
    </row>
    <row r="9" spans="1:8" x14ac:dyDescent="0.25">
      <c r="B9" s="30">
        <f t="shared" ref="B9:B37" si="1">B8+1</f>
        <v>42950</v>
      </c>
      <c r="C9" s="4"/>
      <c r="D9" s="4"/>
      <c r="E9" s="5"/>
      <c r="F9" s="4"/>
      <c r="G9" s="71"/>
      <c r="H9" s="68">
        <f t="shared" si="0"/>
        <v>0</v>
      </c>
    </row>
    <row r="10" spans="1:8" x14ac:dyDescent="0.25">
      <c r="B10" s="30">
        <f t="shared" si="1"/>
        <v>42951</v>
      </c>
      <c r="C10" s="4"/>
      <c r="D10" s="4"/>
      <c r="E10" s="5"/>
      <c r="F10" s="4"/>
      <c r="G10" s="71"/>
      <c r="H10" s="68">
        <f t="shared" si="0"/>
        <v>0</v>
      </c>
    </row>
    <row r="11" spans="1:8" x14ac:dyDescent="0.25">
      <c r="B11" s="29">
        <f t="shared" si="1"/>
        <v>42952</v>
      </c>
      <c r="C11" s="6"/>
      <c r="D11" s="6"/>
      <c r="E11" s="7"/>
      <c r="F11" s="6"/>
      <c r="G11" s="70"/>
      <c r="H11" s="68">
        <f t="shared" si="0"/>
        <v>0</v>
      </c>
    </row>
    <row r="12" spans="1:8" x14ac:dyDescent="0.25">
      <c r="B12" s="29">
        <f t="shared" si="1"/>
        <v>42953</v>
      </c>
      <c r="C12" s="6"/>
      <c r="D12" s="6"/>
      <c r="E12" s="7"/>
      <c r="F12" s="6"/>
      <c r="G12" s="70"/>
      <c r="H12" s="68">
        <f t="shared" si="0"/>
        <v>0</v>
      </c>
    </row>
    <row r="13" spans="1:8" x14ac:dyDescent="0.25">
      <c r="B13" s="30">
        <f t="shared" si="1"/>
        <v>42954</v>
      </c>
      <c r="C13" s="4"/>
      <c r="D13" s="4"/>
      <c r="E13" s="5"/>
      <c r="F13" s="4"/>
      <c r="G13" s="71"/>
      <c r="H13" s="68">
        <f t="shared" si="0"/>
        <v>0</v>
      </c>
    </row>
    <row r="14" spans="1:8" x14ac:dyDescent="0.25">
      <c r="B14" s="30">
        <f t="shared" si="1"/>
        <v>42955</v>
      </c>
      <c r="C14" s="4"/>
      <c r="D14" s="4"/>
      <c r="E14" s="5"/>
      <c r="F14" s="4"/>
      <c r="G14" s="71"/>
      <c r="H14" s="68">
        <f t="shared" si="0"/>
        <v>0</v>
      </c>
    </row>
    <row r="15" spans="1:8" x14ac:dyDescent="0.25">
      <c r="B15" s="30">
        <f t="shared" si="1"/>
        <v>42956</v>
      </c>
      <c r="C15" s="4"/>
      <c r="D15" s="4"/>
      <c r="E15" s="5"/>
      <c r="F15" s="4"/>
      <c r="G15" s="71"/>
      <c r="H15" s="68">
        <f t="shared" si="0"/>
        <v>0</v>
      </c>
    </row>
    <row r="16" spans="1:8" x14ac:dyDescent="0.25">
      <c r="B16" s="30">
        <f t="shared" si="1"/>
        <v>42957</v>
      </c>
      <c r="C16" s="4"/>
      <c r="D16" s="4"/>
      <c r="E16" s="5"/>
      <c r="F16" s="4"/>
      <c r="G16" s="71"/>
      <c r="H16" s="68">
        <f t="shared" si="0"/>
        <v>0</v>
      </c>
    </row>
    <row r="17" spans="2:8" x14ac:dyDescent="0.25">
      <c r="B17" s="30">
        <f t="shared" si="1"/>
        <v>42958</v>
      </c>
      <c r="C17" s="4"/>
      <c r="D17" s="4"/>
      <c r="E17" s="5"/>
      <c r="F17" s="4"/>
      <c r="G17" s="71"/>
      <c r="H17" s="68">
        <f t="shared" si="0"/>
        <v>0</v>
      </c>
    </row>
    <row r="18" spans="2:8" x14ac:dyDescent="0.25">
      <c r="B18" s="29">
        <f t="shared" si="1"/>
        <v>42959</v>
      </c>
      <c r="C18" s="6"/>
      <c r="D18" s="6"/>
      <c r="E18" s="7"/>
      <c r="F18" s="6"/>
      <c r="G18" s="70"/>
      <c r="H18" s="68">
        <f t="shared" si="0"/>
        <v>0</v>
      </c>
    </row>
    <row r="19" spans="2:8" x14ac:dyDescent="0.25">
      <c r="B19" s="29">
        <f t="shared" si="1"/>
        <v>42960</v>
      </c>
      <c r="C19" s="6"/>
      <c r="D19" s="6"/>
      <c r="E19" s="7"/>
      <c r="F19" s="6"/>
      <c r="G19" s="70"/>
      <c r="H19" s="68">
        <f t="shared" si="0"/>
        <v>0</v>
      </c>
    </row>
    <row r="20" spans="2:8" x14ac:dyDescent="0.25">
      <c r="B20" s="30">
        <f t="shared" si="1"/>
        <v>42961</v>
      </c>
      <c r="C20" s="4"/>
      <c r="D20" s="4"/>
      <c r="E20" s="5"/>
      <c r="F20" s="4"/>
      <c r="G20" s="71"/>
      <c r="H20" s="68">
        <f t="shared" si="0"/>
        <v>0</v>
      </c>
    </row>
    <row r="21" spans="2:8" x14ac:dyDescent="0.25">
      <c r="B21" s="29">
        <f t="shared" si="1"/>
        <v>42962</v>
      </c>
      <c r="C21" s="6" t="s">
        <v>65</v>
      </c>
      <c r="D21" s="6"/>
      <c r="E21" s="7"/>
      <c r="F21" s="6"/>
      <c r="G21" s="70"/>
      <c r="H21" s="68">
        <f t="shared" si="0"/>
        <v>0</v>
      </c>
    </row>
    <row r="22" spans="2:8" x14ac:dyDescent="0.25">
      <c r="B22" s="30">
        <f t="shared" si="1"/>
        <v>42963</v>
      </c>
      <c r="C22" s="4"/>
      <c r="D22" s="4"/>
      <c r="E22" s="5"/>
      <c r="F22" s="4"/>
      <c r="G22" s="71"/>
      <c r="H22" s="68">
        <f t="shared" si="0"/>
        <v>0</v>
      </c>
    </row>
    <row r="23" spans="2:8" x14ac:dyDescent="0.25">
      <c r="B23" s="30">
        <f t="shared" si="1"/>
        <v>42964</v>
      </c>
      <c r="C23" s="4"/>
      <c r="D23" s="4"/>
      <c r="E23" s="5"/>
      <c r="F23" s="4"/>
      <c r="G23" s="71"/>
      <c r="H23" s="68">
        <f t="shared" si="0"/>
        <v>0</v>
      </c>
    </row>
    <row r="24" spans="2:8" x14ac:dyDescent="0.25">
      <c r="B24" s="30">
        <f t="shared" si="1"/>
        <v>42965</v>
      </c>
      <c r="C24" s="4"/>
      <c r="D24" s="4"/>
      <c r="E24" s="5"/>
      <c r="F24" s="4"/>
      <c r="G24" s="71"/>
      <c r="H24" s="68">
        <f t="shared" si="0"/>
        <v>0</v>
      </c>
    </row>
    <row r="25" spans="2:8" x14ac:dyDescent="0.25">
      <c r="B25" s="29">
        <f t="shared" si="1"/>
        <v>42966</v>
      </c>
      <c r="C25" s="6"/>
      <c r="D25" s="6"/>
      <c r="E25" s="7"/>
      <c r="F25" s="6"/>
      <c r="G25" s="70"/>
      <c r="H25" s="68">
        <f t="shared" si="0"/>
        <v>0</v>
      </c>
    </row>
    <row r="26" spans="2:8" x14ac:dyDescent="0.25">
      <c r="B26" s="29">
        <f t="shared" si="1"/>
        <v>42967</v>
      </c>
      <c r="C26" s="6"/>
      <c r="D26" s="6"/>
      <c r="E26" s="7"/>
      <c r="F26" s="6"/>
      <c r="G26" s="70"/>
      <c r="H26" s="68">
        <f t="shared" si="0"/>
        <v>0</v>
      </c>
    </row>
    <row r="27" spans="2:8" x14ac:dyDescent="0.25">
      <c r="B27" s="30">
        <f t="shared" si="1"/>
        <v>42968</v>
      </c>
      <c r="C27" s="4"/>
      <c r="D27" s="4"/>
      <c r="E27" s="5"/>
      <c r="F27" s="4"/>
      <c r="G27" s="71"/>
      <c r="H27" s="68">
        <f t="shared" si="0"/>
        <v>0</v>
      </c>
    </row>
    <row r="28" spans="2:8" x14ac:dyDescent="0.25">
      <c r="B28" s="30">
        <f t="shared" si="1"/>
        <v>42969</v>
      </c>
      <c r="C28" s="4"/>
      <c r="D28" s="4"/>
      <c r="E28" s="5"/>
      <c r="F28" s="4"/>
      <c r="G28" s="71"/>
      <c r="H28" s="68">
        <f t="shared" si="0"/>
        <v>0</v>
      </c>
    </row>
    <row r="29" spans="2:8" x14ac:dyDescent="0.25">
      <c r="B29" s="30">
        <f t="shared" si="1"/>
        <v>42970</v>
      </c>
      <c r="C29" s="4"/>
      <c r="D29" s="4"/>
      <c r="E29" s="5"/>
      <c r="F29" s="4"/>
      <c r="G29" s="71"/>
      <c r="H29" s="68">
        <f t="shared" si="0"/>
        <v>0</v>
      </c>
    </row>
    <row r="30" spans="2:8" x14ac:dyDescent="0.25">
      <c r="B30" s="30">
        <f t="shared" si="1"/>
        <v>42971</v>
      </c>
      <c r="C30" s="4"/>
      <c r="D30" s="4"/>
      <c r="E30" s="5"/>
      <c r="F30" s="4"/>
      <c r="G30" s="71"/>
      <c r="H30" s="68">
        <f t="shared" si="0"/>
        <v>0</v>
      </c>
    </row>
    <row r="31" spans="2:8" x14ac:dyDescent="0.25">
      <c r="B31" s="30">
        <f t="shared" si="1"/>
        <v>42972</v>
      </c>
      <c r="C31" s="4"/>
      <c r="D31" s="4"/>
      <c r="E31" s="5"/>
      <c r="F31" s="4"/>
      <c r="G31" s="71"/>
      <c r="H31" s="68">
        <f t="shared" si="0"/>
        <v>0</v>
      </c>
    </row>
    <row r="32" spans="2:8" x14ac:dyDescent="0.25">
      <c r="B32" s="29">
        <f t="shared" si="1"/>
        <v>42973</v>
      </c>
      <c r="C32" s="6"/>
      <c r="D32" s="6"/>
      <c r="E32" s="7"/>
      <c r="F32" s="6"/>
      <c r="G32" s="70"/>
      <c r="H32" s="68">
        <f t="shared" si="0"/>
        <v>0</v>
      </c>
    </row>
    <row r="33" spans="2:8" x14ac:dyDescent="0.25">
      <c r="B33" s="29">
        <f t="shared" si="1"/>
        <v>42974</v>
      </c>
      <c r="C33" s="6"/>
      <c r="D33" s="6"/>
      <c r="E33" s="7"/>
      <c r="F33" s="6"/>
      <c r="G33" s="70"/>
      <c r="H33" s="68">
        <f t="shared" si="0"/>
        <v>0</v>
      </c>
    </row>
    <row r="34" spans="2:8" x14ac:dyDescent="0.25">
      <c r="B34" s="30">
        <f t="shared" si="1"/>
        <v>42975</v>
      </c>
      <c r="C34" s="4"/>
      <c r="D34" s="4"/>
      <c r="E34" s="5"/>
      <c r="F34" s="4"/>
      <c r="G34" s="71"/>
      <c r="H34" s="68">
        <f t="shared" si="0"/>
        <v>0</v>
      </c>
    </row>
    <row r="35" spans="2:8" x14ac:dyDescent="0.25">
      <c r="B35" s="30">
        <f t="shared" si="1"/>
        <v>42976</v>
      </c>
      <c r="C35" s="4"/>
      <c r="D35" s="4"/>
      <c r="E35" s="5"/>
      <c r="F35" s="4"/>
      <c r="G35" s="71"/>
      <c r="H35" s="68">
        <f t="shared" si="0"/>
        <v>0</v>
      </c>
    </row>
    <row r="36" spans="2:8" x14ac:dyDescent="0.25">
      <c r="B36" s="30">
        <f t="shared" si="1"/>
        <v>42977</v>
      </c>
      <c r="C36" s="57"/>
      <c r="D36" s="4"/>
      <c r="E36" s="5"/>
      <c r="F36" s="4"/>
      <c r="G36" s="71"/>
      <c r="H36" s="68">
        <f t="shared" si="0"/>
        <v>0</v>
      </c>
    </row>
    <row r="37" spans="2:8" ht="13.8" thickBot="1" x14ac:dyDescent="0.3">
      <c r="B37" s="32">
        <f t="shared" si="1"/>
        <v>42978</v>
      </c>
      <c r="C37" s="60"/>
      <c r="D37" s="61"/>
      <c r="E37" s="62"/>
      <c r="F37" s="60"/>
      <c r="G37" s="73"/>
      <c r="H37" s="68">
        <f t="shared" si="0"/>
        <v>0</v>
      </c>
    </row>
    <row r="38" spans="2:8" x14ac:dyDescent="0.25">
      <c r="B38" s="32"/>
      <c r="C38" s="33"/>
      <c r="D38" s="34"/>
      <c r="E38" s="35">
        <f>SUM(H7:H37)</f>
        <v>0</v>
      </c>
      <c r="F38" s="36" t="s">
        <v>46</v>
      </c>
      <c r="G38" s="37"/>
    </row>
    <row r="39" spans="2:8" x14ac:dyDescent="0.25">
      <c r="B39" s="38"/>
      <c r="C39" s="39" t="s">
        <v>57</v>
      </c>
      <c r="D39" s="40"/>
      <c r="E39" s="41">
        <f>E2*22</f>
        <v>0</v>
      </c>
      <c r="F39" s="42" t="s">
        <v>47</v>
      </c>
      <c r="G39" s="43"/>
    </row>
    <row r="40" spans="2:8" x14ac:dyDescent="0.25">
      <c r="B40" s="38"/>
      <c r="C40" s="58"/>
      <c r="D40" s="44"/>
      <c r="E40" s="41">
        <f>IF(E38&gt;(22*E2),(E38-(22*E2)),0)</f>
        <v>0</v>
      </c>
      <c r="F40" s="42" t="s">
        <v>56</v>
      </c>
      <c r="G40" s="45"/>
    </row>
    <row r="41" spans="2:8" x14ac:dyDescent="0.25">
      <c r="B41" s="38"/>
      <c r="C41" s="58"/>
      <c r="D41" s="40"/>
      <c r="E41" s="12"/>
      <c r="F41" s="42" t="s">
        <v>51</v>
      </c>
      <c r="G41" s="45"/>
    </row>
    <row r="42" spans="2:8" x14ac:dyDescent="0.25">
      <c r="B42" s="38"/>
      <c r="C42" s="58"/>
      <c r="D42" s="40"/>
      <c r="E42" s="46" t="str">
        <f>IF(E38&gt;(22*E2),(E38*E41), "nvt")</f>
        <v>nvt</v>
      </c>
      <c r="F42" s="47" t="s">
        <v>53</v>
      </c>
      <c r="G42" s="45"/>
    </row>
    <row r="43" spans="2:8" ht="13.8" thickBot="1" x14ac:dyDescent="0.3">
      <c r="B43" s="38"/>
      <c r="C43" s="58"/>
      <c r="D43" s="40"/>
      <c r="E43" s="48">
        <f>IF(E38&gt;(22*E2),(E39*E41), (E38*E41))</f>
        <v>0</v>
      </c>
      <c r="F43" s="49" t="s">
        <v>52</v>
      </c>
      <c r="G43" s="50"/>
    </row>
    <row r="44" spans="2:8" x14ac:dyDescent="0.25">
      <c r="B44" s="38"/>
      <c r="C44" s="58"/>
      <c r="D44" s="40"/>
      <c r="E44" s="51">
        <f>(FLOOR(SUM(G7:G37),1))</f>
        <v>0</v>
      </c>
      <c r="F44" s="52" t="s">
        <v>49</v>
      </c>
      <c r="G44" s="53"/>
    </row>
    <row r="45" spans="2:8" x14ac:dyDescent="0.25">
      <c r="B45" s="38"/>
      <c r="C45" s="58"/>
      <c r="D45" s="40"/>
      <c r="E45" s="13"/>
      <c r="F45" s="42" t="s">
        <v>50</v>
      </c>
      <c r="G45" s="45"/>
    </row>
    <row r="46" spans="2:8" ht="14.4" customHeight="1" thickBot="1" x14ac:dyDescent="0.3">
      <c r="B46" s="54"/>
      <c r="C46" s="59"/>
      <c r="D46" s="55"/>
      <c r="E46" s="56">
        <f>E44*E45</f>
        <v>0</v>
      </c>
      <c r="F46" s="49" t="s">
        <v>54</v>
      </c>
      <c r="G46" s="50"/>
    </row>
    <row r="48" spans="2:8" x14ac:dyDescent="0.25">
      <c r="B48" s="74" t="s">
        <v>0</v>
      </c>
      <c r="E48" s="74" t="s">
        <v>12</v>
      </c>
      <c r="G48" s="75"/>
    </row>
  </sheetData>
  <sheetProtection algorithmName="SHA-512" hashValue="fWBVKOJ0uUG/ICi+/NSMB2fRp9At6avL9yWCdvcM8D3LWb/8J/gTS1AqRuxCh7r5XA7zJ4HpbeYjb8v+NqQ9Qw==" saltValue="1EmOww5W96RXldg4mZCvO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22" workbookViewId="0">
      <selection activeCell="E44" sqref="E44"/>
    </sheetView>
  </sheetViews>
  <sheetFormatPr defaultRowHeight="13.2" x14ac:dyDescent="0.25"/>
  <cols>
    <col min="1" max="1" width="7.88671875" style="28" customWidth="1"/>
    <col min="2" max="2" width="15.33203125" style="75" customWidth="1"/>
    <col min="3" max="3" width="70.77734375" style="28" customWidth="1"/>
    <col min="4" max="4" width="15.33203125" style="28" customWidth="1"/>
    <col min="5" max="5" width="12.33203125" style="28" customWidth="1"/>
    <col min="6" max="6" width="46.88671875" style="28" customWidth="1"/>
    <col min="7" max="7" width="11.6640625" style="28" customWidth="1"/>
    <col min="8" max="8" width="0" style="28" hidden="1" customWidth="1"/>
    <col min="9" max="16384" width="8.88671875" style="28"/>
  </cols>
  <sheetData>
    <row r="1" spans="1:8" x14ac:dyDescent="0.25">
      <c r="A1" s="74" t="s">
        <v>1</v>
      </c>
      <c r="C1" s="11"/>
      <c r="D1" s="76" t="s">
        <v>29</v>
      </c>
      <c r="E1" s="77"/>
      <c r="F1" s="78" t="s">
        <v>28</v>
      </c>
    </row>
    <row r="2" spans="1:8" x14ac:dyDescent="0.25">
      <c r="A2" s="76" t="s">
        <v>3</v>
      </c>
      <c r="C2" s="11"/>
      <c r="D2" s="22"/>
      <c r="E2" s="79">
        <f>E1/5</f>
        <v>0</v>
      </c>
      <c r="F2" s="76" t="s">
        <v>11</v>
      </c>
    </row>
    <row r="3" spans="1:8" x14ac:dyDescent="0.25">
      <c r="A3" s="74" t="s">
        <v>2</v>
      </c>
      <c r="C3" s="11"/>
      <c r="D3" s="22"/>
      <c r="F3" s="22"/>
      <c r="G3" s="78"/>
    </row>
    <row r="4" spans="1:8" x14ac:dyDescent="0.25">
      <c r="A4" s="78" t="s">
        <v>34</v>
      </c>
      <c r="C4" s="11"/>
      <c r="D4" s="22"/>
      <c r="F4" s="22"/>
      <c r="G4" s="78"/>
    </row>
    <row r="5" spans="1:8" x14ac:dyDescent="0.25">
      <c r="A5" s="78"/>
      <c r="B5" s="28"/>
    </row>
    <row r="6" spans="1:8" ht="35.25" customHeight="1" x14ac:dyDescent="0.25">
      <c r="B6" s="23"/>
      <c r="C6" s="24" t="s">
        <v>55</v>
      </c>
      <c r="D6" s="25" t="s">
        <v>44</v>
      </c>
      <c r="E6" s="26" t="s">
        <v>78</v>
      </c>
      <c r="F6" s="27" t="s">
        <v>43</v>
      </c>
      <c r="G6" s="26" t="s">
        <v>45</v>
      </c>
    </row>
    <row r="7" spans="1:8" ht="12.75" customHeight="1" x14ac:dyDescent="0.25">
      <c r="B7" s="30">
        <v>42979</v>
      </c>
      <c r="C7" s="4"/>
      <c r="D7" s="4"/>
      <c r="E7" s="5"/>
      <c r="F7" s="4"/>
      <c r="G7" s="71"/>
      <c r="H7" s="68">
        <f>ROUND(E7,2)</f>
        <v>0</v>
      </c>
    </row>
    <row r="8" spans="1:8" x14ac:dyDescent="0.25">
      <c r="B8" s="29">
        <f>B7+1</f>
        <v>42980</v>
      </c>
      <c r="C8" s="6"/>
      <c r="D8" s="6"/>
      <c r="E8" s="7"/>
      <c r="F8" s="6"/>
      <c r="G8" s="70"/>
      <c r="H8" s="68">
        <f t="shared" ref="H8:H36" si="0">ROUND(E8,2)</f>
        <v>0</v>
      </c>
    </row>
    <row r="9" spans="1:8" x14ac:dyDescent="0.25">
      <c r="B9" s="29">
        <f t="shared" ref="B9:B36" si="1">B8+1</f>
        <v>42981</v>
      </c>
      <c r="C9" s="6"/>
      <c r="D9" s="6"/>
      <c r="E9" s="7"/>
      <c r="F9" s="6"/>
      <c r="G9" s="70"/>
      <c r="H9" s="68">
        <f t="shared" si="0"/>
        <v>0</v>
      </c>
    </row>
    <row r="10" spans="1:8" x14ac:dyDescent="0.25">
      <c r="B10" s="30">
        <f t="shared" si="1"/>
        <v>42982</v>
      </c>
      <c r="C10" s="4"/>
      <c r="D10" s="4"/>
      <c r="E10" s="5"/>
      <c r="F10" s="4"/>
      <c r="G10" s="71"/>
      <c r="H10" s="68">
        <f t="shared" si="0"/>
        <v>0</v>
      </c>
    </row>
    <row r="11" spans="1:8" x14ac:dyDescent="0.25">
      <c r="B11" s="30">
        <f t="shared" si="1"/>
        <v>42983</v>
      </c>
      <c r="C11" s="4"/>
      <c r="D11" s="4"/>
      <c r="E11" s="5"/>
      <c r="F11" s="4"/>
      <c r="G11" s="71"/>
      <c r="H11" s="68">
        <f t="shared" si="0"/>
        <v>0</v>
      </c>
    </row>
    <row r="12" spans="1:8" x14ac:dyDescent="0.25">
      <c r="B12" s="30">
        <f t="shared" si="1"/>
        <v>42984</v>
      </c>
      <c r="C12" s="4"/>
      <c r="D12" s="4"/>
      <c r="E12" s="5"/>
      <c r="F12" s="4"/>
      <c r="G12" s="71"/>
      <c r="H12" s="68">
        <f t="shared" si="0"/>
        <v>0</v>
      </c>
    </row>
    <row r="13" spans="1:8" x14ac:dyDescent="0.25">
      <c r="B13" s="30">
        <f t="shared" si="1"/>
        <v>42985</v>
      </c>
      <c r="C13" s="4"/>
      <c r="D13" s="4"/>
      <c r="E13" s="5"/>
      <c r="F13" s="4"/>
      <c r="G13" s="71"/>
      <c r="H13" s="68">
        <f t="shared" si="0"/>
        <v>0</v>
      </c>
    </row>
    <row r="14" spans="1:8" x14ac:dyDescent="0.25">
      <c r="B14" s="30">
        <f t="shared" si="1"/>
        <v>42986</v>
      </c>
      <c r="C14" s="4"/>
      <c r="D14" s="4"/>
      <c r="E14" s="5"/>
      <c r="F14" s="4"/>
      <c r="G14" s="71"/>
      <c r="H14" s="68">
        <f t="shared" si="0"/>
        <v>0</v>
      </c>
    </row>
    <row r="15" spans="1:8" x14ac:dyDescent="0.25">
      <c r="B15" s="29">
        <f t="shared" si="1"/>
        <v>42987</v>
      </c>
      <c r="C15" s="6"/>
      <c r="D15" s="6"/>
      <c r="E15" s="7"/>
      <c r="F15" s="6"/>
      <c r="G15" s="70"/>
      <c r="H15" s="68">
        <f t="shared" si="0"/>
        <v>0</v>
      </c>
    </row>
    <row r="16" spans="1:8" x14ac:dyDescent="0.25">
      <c r="B16" s="29">
        <f t="shared" si="1"/>
        <v>42988</v>
      </c>
      <c r="C16" s="6"/>
      <c r="D16" s="6"/>
      <c r="E16" s="7"/>
      <c r="F16" s="6"/>
      <c r="G16" s="70"/>
      <c r="H16" s="68">
        <f t="shared" si="0"/>
        <v>0</v>
      </c>
    </row>
    <row r="17" spans="2:8" x14ac:dyDescent="0.25">
      <c r="B17" s="30">
        <f t="shared" si="1"/>
        <v>42989</v>
      </c>
      <c r="C17" s="4"/>
      <c r="D17" s="4"/>
      <c r="E17" s="5"/>
      <c r="F17" s="4"/>
      <c r="G17" s="71"/>
      <c r="H17" s="68">
        <f t="shared" si="0"/>
        <v>0</v>
      </c>
    </row>
    <row r="18" spans="2:8" x14ac:dyDescent="0.25">
      <c r="B18" s="30">
        <f t="shared" si="1"/>
        <v>42990</v>
      </c>
      <c r="C18" s="4"/>
      <c r="D18" s="4"/>
      <c r="E18" s="5"/>
      <c r="F18" s="4"/>
      <c r="G18" s="71"/>
      <c r="H18" s="68">
        <f t="shared" si="0"/>
        <v>0</v>
      </c>
    </row>
    <row r="19" spans="2:8" x14ac:dyDescent="0.25">
      <c r="B19" s="30">
        <f t="shared" si="1"/>
        <v>42991</v>
      </c>
      <c r="C19" s="4"/>
      <c r="D19" s="4"/>
      <c r="E19" s="5"/>
      <c r="F19" s="4"/>
      <c r="G19" s="71"/>
      <c r="H19" s="68">
        <f t="shared" si="0"/>
        <v>0</v>
      </c>
    </row>
    <row r="20" spans="2:8" x14ac:dyDescent="0.25">
      <c r="B20" s="30">
        <f t="shared" si="1"/>
        <v>42992</v>
      </c>
      <c r="C20" s="4"/>
      <c r="D20" s="4"/>
      <c r="E20" s="5"/>
      <c r="F20" s="4"/>
      <c r="G20" s="71"/>
      <c r="H20" s="68">
        <f t="shared" si="0"/>
        <v>0</v>
      </c>
    </row>
    <row r="21" spans="2:8" x14ac:dyDescent="0.25">
      <c r="B21" s="30">
        <f t="shared" si="1"/>
        <v>42993</v>
      </c>
      <c r="C21" s="4"/>
      <c r="D21" s="4"/>
      <c r="E21" s="5"/>
      <c r="F21" s="4"/>
      <c r="G21" s="71"/>
      <c r="H21" s="68">
        <f t="shared" si="0"/>
        <v>0</v>
      </c>
    </row>
    <row r="22" spans="2:8" x14ac:dyDescent="0.25">
      <c r="B22" s="29">
        <f t="shared" si="1"/>
        <v>42994</v>
      </c>
      <c r="C22" s="6"/>
      <c r="D22" s="6"/>
      <c r="E22" s="7"/>
      <c r="F22" s="6"/>
      <c r="G22" s="70"/>
      <c r="H22" s="68">
        <f t="shared" si="0"/>
        <v>0</v>
      </c>
    </row>
    <row r="23" spans="2:8" x14ac:dyDescent="0.25">
      <c r="B23" s="29">
        <f t="shared" si="1"/>
        <v>42995</v>
      </c>
      <c r="C23" s="6"/>
      <c r="D23" s="6"/>
      <c r="E23" s="7"/>
      <c r="F23" s="6"/>
      <c r="G23" s="70"/>
      <c r="H23" s="68">
        <f t="shared" si="0"/>
        <v>0</v>
      </c>
    </row>
    <row r="24" spans="2:8" x14ac:dyDescent="0.25">
      <c r="B24" s="30">
        <f t="shared" si="1"/>
        <v>42996</v>
      </c>
      <c r="C24" s="4"/>
      <c r="D24" s="4"/>
      <c r="E24" s="5"/>
      <c r="F24" s="4"/>
      <c r="G24" s="71"/>
      <c r="H24" s="68">
        <f t="shared" si="0"/>
        <v>0</v>
      </c>
    </row>
    <row r="25" spans="2:8" x14ac:dyDescent="0.25">
      <c r="B25" s="30">
        <f t="shared" si="1"/>
        <v>42997</v>
      </c>
      <c r="C25" s="4"/>
      <c r="D25" s="4"/>
      <c r="E25" s="5"/>
      <c r="F25" s="4"/>
      <c r="G25" s="71"/>
      <c r="H25" s="68">
        <f t="shared" si="0"/>
        <v>0</v>
      </c>
    </row>
    <row r="26" spans="2:8" x14ac:dyDescent="0.25">
      <c r="B26" s="30">
        <f t="shared" si="1"/>
        <v>42998</v>
      </c>
      <c r="C26" s="4"/>
      <c r="D26" s="4"/>
      <c r="E26" s="5"/>
      <c r="F26" s="4"/>
      <c r="G26" s="71"/>
      <c r="H26" s="68">
        <f t="shared" si="0"/>
        <v>0</v>
      </c>
    </row>
    <row r="27" spans="2:8" x14ac:dyDescent="0.25">
      <c r="B27" s="30">
        <f t="shared" si="1"/>
        <v>42999</v>
      </c>
      <c r="C27" s="4"/>
      <c r="D27" s="4"/>
      <c r="E27" s="5"/>
      <c r="F27" s="4"/>
      <c r="G27" s="71"/>
      <c r="H27" s="68">
        <f t="shared" si="0"/>
        <v>0</v>
      </c>
    </row>
    <row r="28" spans="2:8" x14ac:dyDescent="0.25">
      <c r="B28" s="30">
        <f t="shared" si="1"/>
        <v>43000</v>
      </c>
      <c r="C28" s="4"/>
      <c r="D28" s="4"/>
      <c r="E28" s="5"/>
      <c r="F28" s="4"/>
      <c r="G28" s="71"/>
      <c r="H28" s="68">
        <f t="shared" si="0"/>
        <v>0</v>
      </c>
    </row>
    <row r="29" spans="2:8" x14ac:dyDescent="0.25">
      <c r="B29" s="29">
        <f t="shared" si="1"/>
        <v>43001</v>
      </c>
      <c r="C29" s="6"/>
      <c r="D29" s="6"/>
      <c r="E29" s="7"/>
      <c r="F29" s="6"/>
      <c r="G29" s="70"/>
      <c r="H29" s="68">
        <f t="shared" si="0"/>
        <v>0</v>
      </c>
    </row>
    <row r="30" spans="2:8" x14ac:dyDescent="0.25">
      <c r="B30" s="29">
        <f t="shared" si="1"/>
        <v>43002</v>
      </c>
      <c r="C30" s="6"/>
      <c r="D30" s="6"/>
      <c r="E30" s="7"/>
      <c r="F30" s="6"/>
      <c r="G30" s="70"/>
      <c r="H30" s="68">
        <f t="shared" si="0"/>
        <v>0</v>
      </c>
    </row>
    <row r="31" spans="2:8" x14ac:dyDescent="0.25">
      <c r="B31" s="30">
        <f t="shared" si="1"/>
        <v>43003</v>
      </c>
      <c r="C31" s="4"/>
      <c r="D31" s="4"/>
      <c r="E31" s="5"/>
      <c r="F31" s="4"/>
      <c r="G31" s="71"/>
      <c r="H31" s="68">
        <f t="shared" si="0"/>
        <v>0</v>
      </c>
    </row>
    <row r="32" spans="2:8" x14ac:dyDescent="0.25">
      <c r="B32" s="30">
        <f t="shared" si="1"/>
        <v>43004</v>
      </c>
      <c r="C32" s="4"/>
      <c r="D32" s="4"/>
      <c r="E32" s="5"/>
      <c r="F32" s="4"/>
      <c r="G32" s="71"/>
      <c r="H32" s="68">
        <f t="shared" si="0"/>
        <v>0</v>
      </c>
    </row>
    <row r="33" spans="2:8" x14ac:dyDescent="0.25">
      <c r="B33" s="30">
        <f t="shared" si="1"/>
        <v>43005</v>
      </c>
      <c r="C33" s="4"/>
      <c r="D33" s="4"/>
      <c r="E33" s="5"/>
      <c r="F33" s="4"/>
      <c r="G33" s="71"/>
      <c r="H33" s="68">
        <f t="shared" si="0"/>
        <v>0</v>
      </c>
    </row>
    <row r="34" spans="2:8" x14ac:dyDescent="0.25">
      <c r="B34" s="30">
        <f t="shared" si="1"/>
        <v>43006</v>
      </c>
      <c r="C34" s="4"/>
      <c r="D34" s="4"/>
      <c r="E34" s="5"/>
      <c r="F34" s="4"/>
      <c r="G34" s="71"/>
      <c r="H34" s="68">
        <f t="shared" si="0"/>
        <v>0</v>
      </c>
    </row>
    <row r="35" spans="2:8" x14ac:dyDescent="0.25">
      <c r="B35" s="30">
        <f t="shared" si="1"/>
        <v>43007</v>
      </c>
      <c r="C35" s="4"/>
      <c r="D35" s="4"/>
      <c r="E35" s="5"/>
      <c r="F35" s="4"/>
      <c r="G35" s="71"/>
      <c r="H35" s="68">
        <f t="shared" si="0"/>
        <v>0</v>
      </c>
    </row>
    <row r="36" spans="2:8" ht="13.8" thickBot="1" x14ac:dyDescent="0.3">
      <c r="B36" s="29">
        <f t="shared" si="1"/>
        <v>43008</v>
      </c>
      <c r="C36" s="63"/>
      <c r="D36" s="6"/>
      <c r="E36" s="7"/>
      <c r="F36" s="6"/>
      <c r="G36" s="70"/>
      <c r="H36" s="68">
        <f t="shared" si="0"/>
        <v>0</v>
      </c>
    </row>
    <row r="37" spans="2:8" x14ac:dyDescent="0.25">
      <c r="B37" s="32"/>
      <c r="C37" s="33"/>
      <c r="D37" s="34"/>
      <c r="E37" s="35">
        <f>SUM(H7:H36)</f>
        <v>0</v>
      </c>
      <c r="F37" s="36" t="s">
        <v>46</v>
      </c>
      <c r="G37" s="37"/>
    </row>
    <row r="38" spans="2:8" x14ac:dyDescent="0.25">
      <c r="B38" s="38"/>
      <c r="C38" s="39" t="s">
        <v>57</v>
      </c>
      <c r="D38" s="40"/>
      <c r="E38" s="41">
        <f>E2*21</f>
        <v>0</v>
      </c>
      <c r="F38" s="42" t="s">
        <v>47</v>
      </c>
      <c r="G38" s="43"/>
    </row>
    <row r="39" spans="2:8" x14ac:dyDescent="0.25">
      <c r="B39" s="38"/>
      <c r="C39" s="58"/>
      <c r="D39" s="44"/>
      <c r="E39" s="41">
        <f>IF(E37&gt;(21*E2),(E37-(21*E2)),0)</f>
        <v>0</v>
      </c>
      <c r="F39" s="42" t="s">
        <v>56</v>
      </c>
      <c r="G39" s="45"/>
    </row>
    <row r="40" spans="2:8" x14ac:dyDescent="0.25">
      <c r="B40" s="38"/>
      <c r="C40" s="58"/>
      <c r="D40" s="40"/>
      <c r="E40" s="12"/>
      <c r="F40" s="42" t="s">
        <v>51</v>
      </c>
      <c r="G40" s="45"/>
    </row>
    <row r="41" spans="2:8" x14ac:dyDescent="0.25">
      <c r="B41" s="38"/>
      <c r="C41" s="58"/>
      <c r="D41" s="40"/>
      <c r="E41" s="46" t="str">
        <f>IF(E37&gt;(21*E2),(E37*E40), "nvt")</f>
        <v>nvt</v>
      </c>
      <c r="F41" s="47" t="s">
        <v>53</v>
      </c>
      <c r="G41" s="45"/>
    </row>
    <row r="42" spans="2:8" ht="13.8" thickBot="1" x14ac:dyDescent="0.3">
      <c r="B42" s="38"/>
      <c r="C42" s="58"/>
      <c r="D42" s="40"/>
      <c r="E42" s="48">
        <f>IF(E37&gt;(21*E2),(E38*E40), (E37*E40))</f>
        <v>0</v>
      </c>
      <c r="F42" s="49" t="s">
        <v>52</v>
      </c>
      <c r="G42" s="50"/>
    </row>
    <row r="43" spans="2:8" x14ac:dyDescent="0.25">
      <c r="B43" s="38"/>
      <c r="C43" s="58"/>
      <c r="D43" s="40"/>
      <c r="E43" s="51">
        <f>(FLOOR(SUM(G7:G36),1))</f>
        <v>0</v>
      </c>
      <c r="F43" s="52" t="s">
        <v>49</v>
      </c>
      <c r="G43" s="53"/>
    </row>
    <row r="44" spans="2:8" x14ac:dyDescent="0.25">
      <c r="B44" s="38"/>
      <c r="C44" s="58"/>
      <c r="D44" s="40"/>
      <c r="E44" s="13"/>
      <c r="F44" s="42" t="s">
        <v>50</v>
      </c>
      <c r="G44" s="45"/>
    </row>
    <row r="45" spans="2:8" ht="14.4" customHeight="1" thickBot="1" x14ac:dyDescent="0.3">
      <c r="B45" s="54"/>
      <c r="C45" s="59"/>
      <c r="D45" s="55"/>
      <c r="E45" s="56">
        <f>E43*E44</f>
        <v>0</v>
      </c>
      <c r="F45" s="49" t="s">
        <v>54</v>
      </c>
      <c r="G45" s="50"/>
    </row>
    <row r="47" spans="2:8" x14ac:dyDescent="0.25">
      <c r="B47" s="74" t="s">
        <v>0</v>
      </c>
      <c r="E47" s="74" t="s">
        <v>12</v>
      </c>
      <c r="G47" s="75"/>
    </row>
  </sheetData>
  <sheetProtection algorithmName="SHA-512" hashValue="WL9q/7xwW+p4Ym6qiAef2cIpvv6EVnwH7wrZhJZPCggzEZYXUTqtrZngKr8lRcoG/Z7xLA93HpM4F6EYcEqR+A==" saltValue="wXEBZcNCK/XwM4izr5P4V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jan</vt:lpstr>
      <vt:lpstr>feb</vt:lpstr>
      <vt:lpstr>maa</vt:lpstr>
      <vt:lpstr>apr</vt:lpstr>
      <vt:lpstr>mei</vt:lpstr>
      <vt:lpstr>jun</vt:lpstr>
      <vt:lpstr>jul</vt:lpstr>
      <vt:lpstr>aug</vt:lpstr>
      <vt:lpstr>sep</vt:lpstr>
      <vt:lpstr>okt</vt:lpstr>
      <vt:lpstr>nov</vt:lpstr>
      <vt:lpstr>dec</vt:lpstr>
      <vt:lpstr>SUT</vt:lpstr>
      <vt:lpstr> INSTRUCTIE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Minner, Heidi</dc:creator>
  <cp:lastModifiedBy>Bovijn, Eveline</cp:lastModifiedBy>
  <cp:lastPrinted>2015-11-18T08:37:04Z</cp:lastPrinted>
  <dcterms:created xsi:type="dcterms:W3CDTF">1996-10-14T23:33:28Z</dcterms:created>
  <dcterms:modified xsi:type="dcterms:W3CDTF">2017-12-01T10:16:00Z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