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8C4F1C90-05EB-6A55-5F09-09C24B55AC0B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verheytk\Desktop\presentatie Leuven 22-09\"/>
    </mc:Choice>
  </mc:AlternateContent>
  <bookViews>
    <workbookView xWindow="-15" yWindow="165" windowWidth="14400" windowHeight="12660" tabRatio="625" activeTab="1"/>
  </bookViews>
  <sheets>
    <sheet name="start" sheetId="9" r:id="rId1"/>
    <sheet name="dashboard" sheetId="13" r:id="rId2"/>
    <sheet name="Data" sheetId="8" r:id="rId3"/>
    <sheet name="referentie" sheetId="6" state="hidden" r:id="rId4"/>
    <sheet name="variabelen" sheetId="14" state="hidden" r:id="rId5"/>
  </sheets>
  <definedNames>
    <definedName name="basistabel">Data!$A:$W</definedName>
    <definedName name="BronCriteria">variabelen!$E$1:$E$3</definedName>
    <definedName name="BronDataform">Data!$A:$A</definedName>
    <definedName name="BronGemeente">variabelen!$C$1:$C$13</definedName>
    <definedName name="BronLeegstand">variabelen!$G$1:$G$3</definedName>
    <definedName name="BronNaam">variabelen!$A$1:$A$4</definedName>
    <definedName name="CBereikbaar">dashboard!$L$14</definedName>
    <definedName name="CComplexiteit">dashboard!$L$12</definedName>
    <definedName name="CDraagvlak">dashboard!$L$10</definedName>
    <definedName name="CImpact">dashboard!$L$13</definedName>
    <definedName name="CLeegstand">dashboard!$L$15</definedName>
    <definedName name="CUrgentie">dashboard!$L$16</definedName>
    <definedName name="CVerweving">dashboard!$L$11</definedName>
    <definedName name="wBereikbaarheid">dashboard!$M$14</definedName>
    <definedName name="wComplexiteit">dashboard!$M$12</definedName>
    <definedName name="wDraagvlak">dashboard!$M$10</definedName>
    <definedName name="wImpact">dashboard!$M$13</definedName>
    <definedName name="wLeegstand">dashboard!$M$15</definedName>
    <definedName name="wUrgentie">dashboard!$M$16</definedName>
    <definedName name="wVerweving">dashboard!$M$11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T3" i="13" l="1"/>
  <c r="W188" i="8" l="1"/>
  <c r="V188" i="8"/>
  <c r="U188" i="8"/>
  <c r="S188" i="8"/>
  <c r="R188" i="8"/>
  <c r="Q188" i="8"/>
  <c r="W187" i="8"/>
  <c r="V187" i="8"/>
  <c r="U187" i="8"/>
  <c r="S187" i="8"/>
  <c r="R187" i="8"/>
  <c r="Q187" i="8"/>
  <c r="W186" i="8"/>
  <c r="V186" i="8"/>
  <c r="U186" i="8"/>
  <c r="S186" i="8"/>
  <c r="R186" i="8"/>
  <c r="Q186" i="8"/>
  <c r="W185" i="8"/>
  <c r="V185" i="8"/>
  <c r="U185" i="8"/>
  <c r="S185" i="8"/>
  <c r="R185" i="8"/>
  <c r="Q185" i="8"/>
  <c r="W184" i="8"/>
  <c r="V184" i="8"/>
  <c r="U184" i="8"/>
  <c r="S184" i="8"/>
  <c r="R184" i="8"/>
  <c r="Q184" i="8"/>
  <c r="W183" i="8"/>
  <c r="V183" i="8"/>
  <c r="U183" i="8"/>
  <c r="S183" i="8"/>
  <c r="R183" i="8"/>
  <c r="Q183" i="8"/>
  <c r="W182" i="8"/>
  <c r="V182" i="8"/>
  <c r="U182" i="8"/>
  <c r="S182" i="8"/>
  <c r="R182" i="8"/>
  <c r="Q182" i="8"/>
  <c r="W181" i="8"/>
  <c r="V181" i="8"/>
  <c r="U181" i="8"/>
  <c r="S181" i="8"/>
  <c r="R181" i="8"/>
  <c r="Q181" i="8"/>
  <c r="W180" i="8"/>
  <c r="V180" i="8"/>
  <c r="U180" i="8"/>
  <c r="S180" i="8"/>
  <c r="R180" i="8"/>
  <c r="Q180" i="8"/>
  <c r="W179" i="8"/>
  <c r="V179" i="8"/>
  <c r="U179" i="8"/>
  <c r="S179" i="8"/>
  <c r="R179" i="8"/>
  <c r="Q179" i="8"/>
  <c r="W178" i="8"/>
  <c r="V178" i="8"/>
  <c r="U178" i="8"/>
  <c r="S178" i="8"/>
  <c r="R178" i="8"/>
  <c r="Q178" i="8"/>
  <c r="W177" i="8"/>
  <c r="V177" i="8"/>
  <c r="U177" i="8"/>
  <c r="S177" i="8"/>
  <c r="R177" i="8"/>
  <c r="Q177" i="8"/>
  <c r="W176" i="8"/>
  <c r="V176" i="8"/>
  <c r="U176" i="8"/>
  <c r="S176" i="8"/>
  <c r="R176" i="8"/>
  <c r="Q176" i="8"/>
  <c r="W175" i="8"/>
  <c r="V175" i="8"/>
  <c r="U175" i="8"/>
  <c r="S175" i="8"/>
  <c r="R175" i="8"/>
  <c r="Q175" i="8"/>
  <c r="W174" i="8"/>
  <c r="V174" i="8"/>
  <c r="U174" i="8"/>
  <c r="S174" i="8"/>
  <c r="R174" i="8"/>
  <c r="Q174" i="8"/>
  <c r="W173" i="8"/>
  <c r="V173" i="8"/>
  <c r="U173" i="8"/>
  <c r="S173" i="8"/>
  <c r="R173" i="8"/>
  <c r="Q173" i="8"/>
  <c r="W172" i="8"/>
  <c r="V172" i="8"/>
  <c r="U172" i="8"/>
  <c r="S172" i="8"/>
  <c r="R172" i="8"/>
  <c r="Q172" i="8"/>
  <c r="W171" i="8"/>
  <c r="V171" i="8"/>
  <c r="U171" i="8"/>
  <c r="S171" i="8"/>
  <c r="R171" i="8"/>
  <c r="Q171" i="8"/>
  <c r="W170" i="8"/>
  <c r="V170" i="8"/>
  <c r="U170" i="8"/>
  <c r="S170" i="8"/>
  <c r="R170" i="8"/>
  <c r="Q170" i="8"/>
  <c r="W169" i="8"/>
  <c r="V169" i="8"/>
  <c r="U169" i="8"/>
  <c r="S169" i="8"/>
  <c r="R169" i="8"/>
  <c r="Q169" i="8"/>
  <c r="W168" i="8"/>
  <c r="V168" i="8"/>
  <c r="U168" i="8"/>
  <c r="S168" i="8"/>
  <c r="R168" i="8"/>
  <c r="Q168" i="8"/>
  <c r="W167" i="8"/>
  <c r="V167" i="8"/>
  <c r="U167" i="8"/>
  <c r="S167" i="8"/>
  <c r="R167" i="8"/>
  <c r="Q167" i="8"/>
  <c r="W166" i="8"/>
  <c r="V166" i="8"/>
  <c r="U166" i="8"/>
  <c r="S166" i="8"/>
  <c r="R166" i="8"/>
  <c r="Q166" i="8"/>
  <c r="W165" i="8"/>
  <c r="V165" i="8"/>
  <c r="U165" i="8"/>
  <c r="S165" i="8"/>
  <c r="R165" i="8"/>
  <c r="Q165" i="8"/>
  <c r="W164" i="8"/>
  <c r="V164" i="8"/>
  <c r="U164" i="8"/>
  <c r="S164" i="8"/>
  <c r="R164" i="8"/>
  <c r="Q164" i="8"/>
  <c r="W163" i="8"/>
  <c r="V163" i="8"/>
  <c r="U163" i="8"/>
  <c r="S163" i="8"/>
  <c r="R163" i="8"/>
  <c r="Q163" i="8"/>
  <c r="W162" i="8"/>
  <c r="V162" i="8"/>
  <c r="U162" i="8"/>
  <c r="S162" i="8"/>
  <c r="R162" i="8"/>
  <c r="Q162" i="8"/>
  <c r="W161" i="8"/>
  <c r="V161" i="8"/>
  <c r="U161" i="8"/>
  <c r="S161" i="8"/>
  <c r="R161" i="8"/>
  <c r="Q161" i="8"/>
  <c r="W160" i="8"/>
  <c r="V160" i="8"/>
  <c r="U160" i="8"/>
  <c r="S160" i="8"/>
  <c r="R160" i="8"/>
  <c r="Q160" i="8"/>
  <c r="W159" i="8"/>
  <c r="V159" i="8"/>
  <c r="U159" i="8"/>
  <c r="S159" i="8"/>
  <c r="R159" i="8"/>
  <c r="Q159" i="8"/>
  <c r="W158" i="8"/>
  <c r="V158" i="8"/>
  <c r="U158" i="8"/>
  <c r="S158" i="8"/>
  <c r="R158" i="8"/>
  <c r="Q158" i="8"/>
  <c r="W157" i="8"/>
  <c r="V157" i="8"/>
  <c r="U157" i="8"/>
  <c r="S157" i="8"/>
  <c r="R157" i="8"/>
  <c r="Q157" i="8"/>
  <c r="W156" i="8"/>
  <c r="V156" i="8"/>
  <c r="U156" i="8"/>
  <c r="S156" i="8"/>
  <c r="R156" i="8"/>
  <c r="Q156" i="8"/>
  <c r="W155" i="8"/>
  <c r="V155" i="8"/>
  <c r="U155" i="8"/>
  <c r="S155" i="8"/>
  <c r="R155" i="8"/>
  <c r="Q155" i="8"/>
  <c r="W154" i="8"/>
  <c r="V154" i="8"/>
  <c r="U154" i="8"/>
  <c r="S154" i="8"/>
  <c r="R154" i="8"/>
  <c r="Q154" i="8"/>
  <c r="W153" i="8"/>
  <c r="V153" i="8"/>
  <c r="U153" i="8"/>
  <c r="S153" i="8"/>
  <c r="R153" i="8"/>
  <c r="Q153" i="8"/>
  <c r="W152" i="8"/>
  <c r="V152" i="8"/>
  <c r="U152" i="8"/>
  <c r="S152" i="8"/>
  <c r="R152" i="8"/>
  <c r="Q152" i="8"/>
  <c r="W151" i="8"/>
  <c r="V151" i="8"/>
  <c r="U151" i="8"/>
  <c r="S151" i="8"/>
  <c r="R151" i="8"/>
  <c r="Q151" i="8"/>
  <c r="W150" i="8"/>
  <c r="V150" i="8"/>
  <c r="U150" i="8"/>
  <c r="S150" i="8"/>
  <c r="R150" i="8"/>
  <c r="Q150" i="8"/>
  <c r="W149" i="8"/>
  <c r="V149" i="8"/>
  <c r="U149" i="8"/>
  <c r="S149" i="8"/>
  <c r="R149" i="8"/>
  <c r="Q149" i="8"/>
  <c r="W148" i="8"/>
  <c r="V148" i="8"/>
  <c r="U148" i="8"/>
  <c r="S148" i="8"/>
  <c r="R148" i="8"/>
  <c r="Q148" i="8"/>
  <c r="W147" i="8"/>
  <c r="V147" i="8"/>
  <c r="U147" i="8"/>
  <c r="S147" i="8"/>
  <c r="R147" i="8"/>
  <c r="Q147" i="8"/>
  <c r="W146" i="8"/>
  <c r="V146" i="8"/>
  <c r="U146" i="8"/>
  <c r="S146" i="8"/>
  <c r="R146" i="8"/>
  <c r="Q146" i="8"/>
  <c r="W145" i="8"/>
  <c r="V145" i="8"/>
  <c r="U145" i="8"/>
  <c r="S145" i="8"/>
  <c r="R145" i="8"/>
  <c r="Q145" i="8"/>
  <c r="W144" i="8"/>
  <c r="V144" i="8"/>
  <c r="U144" i="8"/>
  <c r="S144" i="8"/>
  <c r="R144" i="8"/>
  <c r="Q144" i="8"/>
  <c r="W143" i="8"/>
  <c r="V143" i="8"/>
  <c r="U143" i="8"/>
  <c r="S143" i="8"/>
  <c r="R143" i="8"/>
  <c r="Q143" i="8"/>
  <c r="W142" i="8"/>
  <c r="V142" i="8"/>
  <c r="U142" i="8"/>
  <c r="S142" i="8"/>
  <c r="R142" i="8"/>
  <c r="Q142" i="8"/>
  <c r="W141" i="8"/>
  <c r="V141" i="8"/>
  <c r="U141" i="8"/>
  <c r="S141" i="8"/>
  <c r="R141" i="8"/>
  <c r="Q141" i="8"/>
  <c r="W140" i="8"/>
  <c r="V140" i="8"/>
  <c r="U140" i="8"/>
  <c r="S140" i="8"/>
  <c r="R140" i="8"/>
  <c r="Q140" i="8"/>
  <c r="W139" i="8"/>
  <c r="V139" i="8"/>
  <c r="U139" i="8"/>
  <c r="S139" i="8"/>
  <c r="R139" i="8"/>
  <c r="Q139" i="8"/>
  <c r="W138" i="8"/>
  <c r="V138" i="8"/>
  <c r="U138" i="8"/>
  <c r="S138" i="8"/>
  <c r="R138" i="8"/>
  <c r="Q138" i="8"/>
  <c r="W137" i="8"/>
  <c r="V137" i="8"/>
  <c r="U137" i="8"/>
  <c r="S137" i="8"/>
  <c r="R137" i="8"/>
  <c r="Q137" i="8"/>
  <c r="W136" i="8"/>
  <c r="V136" i="8"/>
  <c r="U136" i="8"/>
  <c r="S136" i="8"/>
  <c r="R136" i="8"/>
  <c r="Q136" i="8"/>
  <c r="W135" i="8"/>
  <c r="V135" i="8"/>
  <c r="U135" i="8"/>
  <c r="S135" i="8"/>
  <c r="R135" i="8"/>
  <c r="Q135" i="8"/>
  <c r="W134" i="8"/>
  <c r="V134" i="8"/>
  <c r="U134" i="8"/>
  <c r="S134" i="8"/>
  <c r="R134" i="8"/>
  <c r="Q134" i="8"/>
  <c r="W133" i="8"/>
  <c r="V133" i="8"/>
  <c r="U133" i="8"/>
  <c r="S133" i="8"/>
  <c r="R133" i="8"/>
  <c r="Q133" i="8"/>
  <c r="W132" i="8"/>
  <c r="V132" i="8"/>
  <c r="U132" i="8"/>
  <c r="S132" i="8"/>
  <c r="R132" i="8"/>
  <c r="Q132" i="8"/>
  <c r="W131" i="8"/>
  <c r="V131" i="8"/>
  <c r="U131" i="8"/>
  <c r="S131" i="8"/>
  <c r="R131" i="8"/>
  <c r="Q131" i="8"/>
  <c r="W130" i="8"/>
  <c r="V130" i="8"/>
  <c r="U130" i="8"/>
  <c r="S130" i="8"/>
  <c r="R130" i="8"/>
  <c r="Q130" i="8"/>
  <c r="W129" i="8"/>
  <c r="V129" i="8"/>
  <c r="U129" i="8"/>
  <c r="S129" i="8"/>
  <c r="R129" i="8"/>
  <c r="Q129" i="8"/>
  <c r="W128" i="8"/>
  <c r="V128" i="8"/>
  <c r="U128" i="8"/>
  <c r="S128" i="8"/>
  <c r="R128" i="8"/>
  <c r="Q128" i="8"/>
  <c r="W127" i="8"/>
  <c r="V127" i="8"/>
  <c r="U127" i="8"/>
  <c r="S127" i="8"/>
  <c r="R127" i="8"/>
  <c r="Q127" i="8"/>
  <c r="W126" i="8"/>
  <c r="V126" i="8"/>
  <c r="U126" i="8"/>
  <c r="S126" i="8"/>
  <c r="R126" i="8"/>
  <c r="Q126" i="8"/>
  <c r="W125" i="8"/>
  <c r="V125" i="8"/>
  <c r="U125" i="8"/>
  <c r="S125" i="8"/>
  <c r="R125" i="8"/>
  <c r="Q125" i="8"/>
  <c r="W124" i="8"/>
  <c r="V124" i="8"/>
  <c r="U124" i="8"/>
  <c r="S124" i="8"/>
  <c r="R124" i="8"/>
  <c r="Q124" i="8"/>
  <c r="W123" i="8"/>
  <c r="V123" i="8"/>
  <c r="U123" i="8"/>
  <c r="S123" i="8"/>
  <c r="R123" i="8"/>
  <c r="Q123" i="8"/>
  <c r="W122" i="8"/>
  <c r="V122" i="8"/>
  <c r="U122" i="8"/>
  <c r="S122" i="8"/>
  <c r="R122" i="8"/>
  <c r="Q122" i="8"/>
  <c r="W121" i="8"/>
  <c r="V121" i="8"/>
  <c r="U121" i="8"/>
  <c r="S121" i="8"/>
  <c r="R121" i="8"/>
  <c r="Q121" i="8"/>
  <c r="W120" i="8"/>
  <c r="V120" i="8"/>
  <c r="U120" i="8"/>
  <c r="S120" i="8"/>
  <c r="R120" i="8"/>
  <c r="Q120" i="8"/>
  <c r="W119" i="8"/>
  <c r="V119" i="8"/>
  <c r="U119" i="8"/>
  <c r="S119" i="8"/>
  <c r="R119" i="8"/>
  <c r="Q119" i="8"/>
  <c r="W118" i="8"/>
  <c r="V118" i="8"/>
  <c r="U118" i="8"/>
  <c r="S118" i="8"/>
  <c r="R118" i="8"/>
  <c r="Q118" i="8"/>
  <c r="W117" i="8"/>
  <c r="V117" i="8"/>
  <c r="U117" i="8"/>
  <c r="S117" i="8"/>
  <c r="R117" i="8"/>
  <c r="Q117" i="8"/>
  <c r="W116" i="8"/>
  <c r="V116" i="8"/>
  <c r="U116" i="8"/>
  <c r="S116" i="8"/>
  <c r="R116" i="8"/>
  <c r="Q116" i="8"/>
  <c r="W115" i="8"/>
  <c r="V115" i="8"/>
  <c r="U115" i="8"/>
  <c r="S115" i="8"/>
  <c r="R115" i="8"/>
  <c r="Q115" i="8"/>
  <c r="W114" i="8"/>
  <c r="V114" i="8"/>
  <c r="U114" i="8"/>
  <c r="S114" i="8"/>
  <c r="R114" i="8"/>
  <c r="Q114" i="8"/>
  <c r="W113" i="8"/>
  <c r="V113" i="8"/>
  <c r="U113" i="8"/>
  <c r="S113" i="8"/>
  <c r="R113" i="8"/>
  <c r="Q113" i="8"/>
  <c r="W112" i="8"/>
  <c r="V112" i="8"/>
  <c r="U112" i="8"/>
  <c r="S112" i="8"/>
  <c r="R112" i="8"/>
  <c r="Q112" i="8"/>
  <c r="W111" i="8"/>
  <c r="V111" i="8"/>
  <c r="U111" i="8"/>
  <c r="S111" i="8"/>
  <c r="R111" i="8"/>
  <c r="Q111" i="8"/>
  <c r="W110" i="8"/>
  <c r="V110" i="8"/>
  <c r="U110" i="8"/>
  <c r="S110" i="8"/>
  <c r="R110" i="8"/>
  <c r="Q110" i="8"/>
  <c r="W109" i="8"/>
  <c r="V109" i="8"/>
  <c r="U109" i="8"/>
  <c r="S109" i="8"/>
  <c r="R109" i="8"/>
  <c r="Q109" i="8"/>
  <c r="W108" i="8"/>
  <c r="V108" i="8"/>
  <c r="U108" i="8"/>
  <c r="S108" i="8"/>
  <c r="R108" i="8"/>
  <c r="Q108" i="8"/>
  <c r="W107" i="8"/>
  <c r="V107" i="8"/>
  <c r="U107" i="8"/>
  <c r="S107" i="8"/>
  <c r="R107" i="8"/>
  <c r="Q107" i="8"/>
  <c r="W106" i="8"/>
  <c r="V106" i="8"/>
  <c r="U106" i="8"/>
  <c r="S106" i="8"/>
  <c r="R106" i="8"/>
  <c r="Q106" i="8"/>
  <c r="W105" i="8"/>
  <c r="V105" i="8"/>
  <c r="U105" i="8"/>
  <c r="S105" i="8"/>
  <c r="R105" i="8"/>
  <c r="Q105" i="8"/>
  <c r="W104" i="8"/>
  <c r="V104" i="8"/>
  <c r="U104" i="8"/>
  <c r="S104" i="8"/>
  <c r="R104" i="8"/>
  <c r="Q104" i="8"/>
  <c r="W103" i="8"/>
  <c r="V103" i="8"/>
  <c r="U103" i="8"/>
  <c r="S103" i="8"/>
  <c r="R103" i="8"/>
  <c r="Q103" i="8"/>
  <c r="W102" i="8"/>
  <c r="V102" i="8"/>
  <c r="U102" i="8"/>
  <c r="S102" i="8"/>
  <c r="R102" i="8"/>
  <c r="Q102" i="8"/>
  <c r="W101" i="8"/>
  <c r="V101" i="8"/>
  <c r="U101" i="8"/>
  <c r="S101" i="8"/>
  <c r="R101" i="8"/>
  <c r="Q101" i="8"/>
  <c r="W100" i="8"/>
  <c r="V100" i="8"/>
  <c r="U100" i="8"/>
  <c r="S100" i="8"/>
  <c r="R100" i="8"/>
  <c r="Q100" i="8"/>
  <c r="W99" i="8"/>
  <c r="V99" i="8"/>
  <c r="U99" i="8"/>
  <c r="S99" i="8"/>
  <c r="R99" i="8"/>
  <c r="Q99" i="8"/>
  <c r="W98" i="8"/>
  <c r="V98" i="8"/>
  <c r="U98" i="8"/>
  <c r="S98" i="8"/>
  <c r="R98" i="8"/>
  <c r="Q98" i="8"/>
  <c r="W97" i="8"/>
  <c r="V97" i="8"/>
  <c r="U97" i="8"/>
  <c r="S97" i="8"/>
  <c r="R97" i="8"/>
  <c r="Q97" i="8"/>
  <c r="W96" i="8"/>
  <c r="V96" i="8"/>
  <c r="U96" i="8"/>
  <c r="S96" i="8"/>
  <c r="R96" i="8"/>
  <c r="Q96" i="8"/>
  <c r="W95" i="8"/>
  <c r="V95" i="8"/>
  <c r="U95" i="8"/>
  <c r="S95" i="8"/>
  <c r="R95" i="8"/>
  <c r="Q95" i="8"/>
  <c r="W94" i="8"/>
  <c r="V94" i="8"/>
  <c r="U94" i="8"/>
  <c r="S94" i="8"/>
  <c r="R94" i="8"/>
  <c r="Q94" i="8"/>
  <c r="W93" i="8"/>
  <c r="V93" i="8"/>
  <c r="U93" i="8"/>
  <c r="S93" i="8"/>
  <c r="R93" i="8"/>
  <c r="Q93" i="8"/>
  <c r="W92" i="8"/>
  <c r="V92" i="8"/>
  <c r="U92" i="8"/>
  <c r="S92" i="8"/>
  <c r="R92" i="8"/>
  <c r="Q92" i="8"/>
  <c r="W91" i="8"/>
  <c r="V91" i="8"/>
  <c r="U91" i="8"/>
  <c r="S91" i="8"/>
  <c r="R91" i="8"/>
  <c r="Q91" i="8"/>
  <c r="W90" i="8"/>
  <c r="V90" i="8"/>
  <c r="U90" i="8"/>
  <c r="S90" i="8"/>
  <c r="R90" i="8"/>
  <c r="Q90" i="8"/>
  <c r="W89" i="8"/>
  <c r="V89" i="8"/>
  <c r="U89" i="8"/>
  <c r="S89" i="8"/>
  <c r="R89" i="8"/>
  <c r="Q89" i="8"/>
  <c r="W88" i="8"/>
  <c r="V88" i="8"/>
  <c r="U88" i="8"/>
  <c r="S88" i="8"/>
  <c r="R88" i="8"/>
  <c r="Q88" i="8"/>
  <c r="W87" i="8"/>
  <c r="V87" i="8"/>
  <c r="U87" i="8"/>
  <c r="S87" i="8"/>
  <c r="R87" i="8"/>
  <c r="Q87" i="8"/>
  <c r="W86" i="8"/>
  <c r="V86" i="8"/>
  <c r="U86" i="8"/>
  <c r="S86" i="8"/>
  <c r="R86" i="8"/>
  <c r="Q86" i="8"/>
  <c r="W85" i="8"/>
  <c r="V85" i="8"/>
  <c r="U85" i="8"/>
  <c r="S85" i="8"/>
  <c r="R85" i="8"/>
  <c r="Q85" i="8"/>
  <c r="W84" i="8"/>
  <c r="V84" i="8"/>
  <c r="U84" i="8"/>
  <c r="S84" i="8"/>
  <c r="R84" i="8"/>
  <c r="Q84" i="8"/>
  <c r="W83" i="8"/>
  <c r="V83" i="8"/>
  <c r="U83" i="8"/>
  <c r="S83" i="8"/>
  <c r="R83" i="8"/>
  <c r="Q83" i="8"/>
  <c r="W82" i="8"/>
  <c r="V82" i="8"/>
  <c r="U82" i="8"/>
  <c r="S82" i="8"/>
  <c r="R82" i="8"/>
  <c r="Q82" i="8"/>
  <c r="W81" i="8"/>
  <c r="V81" i="8"/>
  <c r="U81" i="8"/>
  <c r="S81" i="8"/>
  <c r="R81" i="8"/>
  <c r="Q81" i="8"/>
  <c r="W80" i="8"/>
  <c r="V80" i="8"/>
  <c r="U80" i="8"/>
  <c r="S80" i="8"/>
  <c r="R80" i="8"/>
  <c r="Q80" i="8"/>
  <c r="W79" i="8"/>
  <c r="V79" i="8"/>
  <c r="U79" i="8"/>
  <c r="S79" i="8"/>
  <c r="R79" i="8"/>
  <c r="Q79" i="8"/>
  <c r="W78" i="8"/>
  <c r="V78" i="8"/>
  <c r="U78" i="8"/>
  <c r="S78" i="8"/>
  <c r="R78" i="8"/>
  <c r="Q78" i="8"/>
  <c r="W77" i="8"/>
  <c r="V77" i="8"/>
  <c r="U77" i="8"/>
  <c r="S77" i="8"/>
  <c r="R77" i="8"/>
  <c r="Q77" i="8"/>
  <c r="W76" i="8"/>
  <c r="V76" i="8"/>
  <c r="U76" i="8"/>
  <c r="S76" i="8"/>
  <c r="R76" i="8"/>
  <c r="Q76" i="8"/>
  <c r="W75" i="8"/>
  <c r="V75" i="8"/>
  <c r="U75" i="8"/>
  <c r="S75" i="8"/>
  <c r="R75" i="8"/>
  <c r="Q75" i="8"/>
  <c r="W74" i="8"/>
  <c r="V74" i="8"/>
  <c r="U74" i="8"/>
  <c r="S74" i="8"/>
  <c r="R74" i="8"/>
  <c r="Q74" i="8"/>
  <c r="W73" i="8"/>
  <c r="V73" i="8"/>
  <c r="U73" i="8"/>
  <c r="S73" i="8"/>
  <c r="R73" i="8"/>
  <c r="Q73" i="8"/>
  <c r="W72" i="8"/>
  <c r="V72" i="8"/>
  <c r="U72" i="8"/>
  <c r="S72" i="8"/>
  <c r="R72" i="8"/>
  <c r="Q72" i="8"/>
  <c r="W71" i="8"/>
  <c r="V71" i="8"/>
  <c r="U71" i="8"/>
  <c r="S71" i="8"/>
  <c r="R71" i="8"/>
  <c r="Q71" i="8"/>
  <c r="W70" i="8"/>
  <c r="V70" i="8"/>
  <c r="U70" i="8"/>
  <c r="S70" i="8"/>
  <c r="R70" i="8"/>
  <c r="Q70" i="8"/>
  <c r="W69" i="8"/>
  <c r="V69" i="8"/>
  <c r="U69" i="8"/>
  <c r="S69" i="8"/>
  <c r="R69" i="8"/>
  <c r="Q69" i="8"/>
  <c r="W68" i="8"/>
  <c r="V68" i="8"/>
  <c r="U68" i="8"/>
  <c r="S68" i="8"/>
  <c r="R68" i="8"/>
  <c r="Q68" i="8"/>
  <c r="W67" i="8"/>
  <c r="V67" i="8"/>
  <c r="U67" i="8"/>
  <c r="S67" i="8"/>
  <c r="R67" i="8"/>
  <c r="Q67" i="8"/>
  <c r="W66" i="8"/>
  <c r="V66" i="8"/>
  <c r="U66" i="8"/>
  <c r="S66" i="8"/>
  <c r="R66" i="8"/>
  <c r="Q66" i="8"/>
  <c r="W65" i="8"/>
  <c r="V65" i="8"/>
  <c r="U65" i="8"/>
  <c r="S65" i="8"/>
  <c r="R65" i="8"/>
  <c r="Q65" i="8"/>
  <c r="W64" i="8"/>
  <c r="V64" i="8"/>
  <c r="U64" i="8"/>
  <c r="S64" i="8"/>
  <c r="R64" i="8"/>
  <c r="Q64" i="8"/>
  <c r="W63" i="8"/>
  <c r="V63" i="8"/>
  <c r="U63" i="8"/>
  <c r="S63" i="8"/>
  <c r="R63" i="8"/>
  <c r="Q63" i="8"/>
  <c r="W62" i="8"/>
  <c r="V62" i="8"/>
  <c r="U62" i="8"/>
  <c r="S62" i="8"/>
  <c r="R62" i="8"/>
  <c r="Q62" i="8"/>
  <c r="W61" i="8"/>
  <c r="V61" i="8"/>
  <c r="U61" i="8"/>
  <c r="S61" i="8"/>
  <c r="R61" i="8"/>
  <c r="Q61" i="8"/>
  <c r="W60" i="8"/>
  <c r="V60" i="8"/>
  <c r="U60" i="8"/>
  <c r="S60" i="8"/>
  <c r="R60" i="8"/>
  <c r="Q60" i="8"/>
  <c r="W59" i="8"/>
  <c r="V59" i="8"/>
  <c r="U59" i="8"/>
  <c r="S59" i="8"/>
  <c r="R59" i="8"/>
  <c r="Q59" i="8"/>
  <c r="W58" i="8"/>
  <c r="V58" i="8"/>
  <c r="U58" i="8"/>
  <c r="S58" i="8"/>
  <c r="R58" i="8"/>
  <c r="Q58" i="8"/>
  <c r="W57" i="8"/>
  <c r="V57" i="8"/>
  <c r="U57" i="8"/>
  <c r="S57" i="8"/>
  <c r="R57" i="8"/>
  <c r="Q57" i="8"/>
  <c r="W56" i="8"/>
  <c r="V56" i="8"/>
  <c r="U56" i="8"/>
  <c r="S56" i="8"/>
  <c r="R56" i="8"/>
  <c r="Q56" i="8"/>
  <c r="W55" i="8"/>
  <c r="V55" i="8"/>
  <c r="U55" i="8"/>
  <c r="S55" i="8"/>
  <c r="R55" i="8"/>
  <c r="Q55" i="8"/>
  <c r="W54" i="8"/>
  <c r="V54" i="8"/>
  <c r="U54" i="8"/>
  <c r="S54" i="8"/>
  <c r="R54" i="8"/>
  <c r="Q54" i="8"/>
  <c r="W53" i="8"/>
  <c r="V53" i="8"/>
  <c r="U53" i="8"/>
  <c r="S53" i="8"/>
  <c r="R53" i="8"/>
  <c r="Q53" i="8"/>
  <c r="W52" i="8"/>
  <c r="V52" i="8"/>
  <c r="U52" i="8"/>
  <c r="S52" i="8"/>
  <c r="R52" i="8"/>
  <c r="Q52" i="8"/>
  <c r="W51" i="8"/>
  <c r="V51" i="8"/>
  <c r="U51" i="8"/>
  <c r="S51" i="8"/>
  <c r="R51" i="8"/>
  <c r="Q51" i="8"/>
  <c r="W50" i="8"/>
  <c r="V50" i="8"/>
  <c r="U50" i="8"/>
  <c r="S50" i="8"/>
  <c r="R50" i="8"/>
  <c r="Q50" i="8"/>
  <c r="W49" i="8"/>
  <c r="V49" i="8"/>
  <c r="U49" i="8"/>
  <c r="S49" i="8"/>
  <c r="R49" i="8"/>
  <c r="Q49" i="8"/>
  <c r="W48" i="8"/>
  <c r="V48" i="8"/>
  <c r="U48" i="8"/>
  <c r="S48" i="8"/>
  <c r="R48" i="8"/>
  <c r="Q48" i="8"/>
  <c r="W47" i="8"/>
  <c r="V47" i="8"/>
  <c r="U47" i="8"/>
  <c r="S47" i="8"/>
  <c r="R47" i="8"/>
  <c r="Q47" i="8"/>
  <c r="W46" i="8"/>
  <c r="V46" i="8"/>
  <c r="U46" i="8"/>
  <c r="S46" i="8"/>
  <c r="R46" i="8"/>
  <c r="Q46" i="8"/>
  <c r="W45" i="8"/>
  <c r="V45" i="8"/>
  <c r="U45" i="8"/>
  <c r="S45" i="8"/>
  <c r="R45" i="8"/>
  <c r="Q45" i="8"/>
  <c r="W44" i="8"/>
  <c r="V44" i="8"/>
  <c r="U44" i="8"/>
  <c r="S44" i="8"/>
  <c r="R44" i="8"/>
  <c r="Q44" i="8"/>
  <c r="W43" i="8"/>
  <c r="V43" i="8"/>
  <c r="U43" i="8"/>
  <c r="S43" i="8"/>
  <c r="R43" i="8"/>
  <c r="Q43" i="8"/>
  <c r="W42" i="8"/>
  <c r="V42" i="8"/>
  <c r="U42" i="8"/>
  <c r="S42" i="8"/>
  <c r="R42" i="8"/>
  <c r="Q42" i="8"/>
  <c r="W41" i="8"/>
  <c r="V41" i="8"/>
  <c r="U41" i="8"/>
  <c r="S41" i="8"/>
  <c r="R41" i="8"/>
  <c r="Q41" i="8"/>
  <c r="W40" i="8"/>
  <c r="V40" i="8"/>
  <c r="U40" i="8"/>
  <c r="S40" i="8"/>
  <c r="R40" i="8"/>
  <c r="Q40" i="8"/>
  <c r="W39" i="8"/>
  <c r="V39" i="8"/>
  <c r="U39" i="8"/>
  <c r="S39" i="8"/>
  <c r="R39" i="8"/>
  <c r="Q39" i="8"/>
  <c r="W38" i="8"/>
  <c r="V38" i="8"/>
  <c r="U38" i="8"/>
  <c r="S38" i="8"/>
  <c r="R38" i="8"/>
  <c r="Q38" i="8"/>
  <c r="W37" i="8"/>
  <c r="V37" i="8"/>
  <c r="U37" i="8"/>
  <c r="S37" i="8"/>
  <c r="R37" i="8"/>
  <c r="Q37" i="8"/>
  <c r="W36" i="8"/>
  <c r="V36" i="8"/>
  <c r="U36" i="8"/>
  <c r="S36" i="8"/>
  <c r="R36" i="8"/>
  <c r="Q36" i="8"/>
  <c r="W35" i="8"/>
  <c r="V35" i="8"/>
  <c r="U35" i="8"/>
  <c r="S35" i="8"/>
  <c r="R35" i="8"/>
  <c r="Q35" i="8"/>
  <c r="W34" i="8"/>
  <c r="V34" i="8"/>
  <c r="U34" i="8"/>
  <c r="S34" i="8"/>
  <c r="R34" i="8"/>
  <c r="Q34" i="8"/>
  <c r="W33" i="8"/>
  <c r="V33" i="8"/>
  <c r="U33" i="8"/>
  <c r="S33" i="8"/>
  <c r="R33" i="8"/>
  <c r="Q33" i="8"/>
  <c r="W32" i="8"/>
  <c r="V32" i="8"/>
  <c r="U32" i="8"/>
  <c r="S32" i="8"/>
  <c r="R32" i="8"/>
  <c r="Q32" i="8"/>
  <c r="W31" i="8"/>
  <c r="V31" i="8"/>
  <c r="U31" i="8"/>
  <c r="S31" i="8"/>
  <c r="R31" i="8"/>
  <c r="Q31" i="8"/>
  <c r="W30" i="8"/>
  <c r="V30" i="8"/>
  <c r="U30" i="8"/>
  <c r="S30" i="8"/>
  <c r="R30" i="8"/>
  <c r="Q30" i="8"/>
  <c r="W29" i="8"/>
  <c r="V29" i="8"/>
  <c r="U29" i="8"/>
  <c r="S29" i="8"/>
  <c r="R29" i="8"/>
  <c r="Q29" i="8"/>
  <c r="W28" i="8"/>
  <c r="V28" i="8"/>
  <c r="U28" i="8"/>
  <c r="S28" i="8"/>
  <c r="R28" i="8"/>
  <c r="Q28" i="8"/>
  <c r="W27" i="8"/>
  <c r="V27" i="8"/>
  <c r="U27" i="8"/>
  <c r="S27" i="8"/>
  <c r="R27" i="8"/>
  <c r="Q27" i="8"/>
  <c r="W26" i="8"/>
  <c r="V26" i="8"/>
  <c r="U26" i="8"/>
  <c r="S26" i="8"/>
  <c r="R26" i="8"/>
  <c r="Q26" i="8"/>
  <c r="W25" i="8"/>
  <c r="V25" i="8"/>
  <c r="U25" i="8"/>
  <c r="S25" i="8"/>
  <c r="R25" i="8"/>
  <c r="Q25" i="8"/>
  <c r="W24" i="8"/>
  <c r="V24" i="8"/>
  <c r="U24" i="8"/>
  <c r="S24" i="8"/>
  <c r="R24" i="8"/>
  <c r="Q24" i="8"/>
  <c r="W23" i="8"/>
  <c r="V23" i="8"/>
  <c r="U23" i="8"/>
  <c r="S23" i="8"/>
  <c r="R23" i="8"/>
  <c r="Q23" i="8"/>
  <c r="W22" i="8"/>
  <c r="V22" i="8"/>
  <c r="U22" i="8"/>
  <c r="S22" i="8"/>
  <c r="R22" i="8"/>
  <c r="Q22" i="8"/>
  <c r="W21" i="8"/>
  <c r="V21" i="8"/>
  <c r="U21" i="8"/>
  <c r="S21" i="8"/>
  <c r="R21" i="8"/>
  <c r="Q21" i="8"/>
  <c r="W20" i="8"/>
  <c r="V20" i="8"/>
  <c r="U20" i="8"/>
  <c r="S20" i="8"/>
  <c r="R20" i="8"/>
  <c r="Q20" i="8"/>
  <c r="W19" i="8"/>
  <c r="V19" i="8"/>
  <c r="U19" i="8"/>
  <c r="S19" i="8"/>
  <c r="R19" i="8"/>
  <c r="Q19" i="8"/>
  <c r="W18" i="8"/>
  <c r="V18" i="8"/>
  <c r="U18" i="8"/>
  <c r="S18" i="8"/>
  <c r="R18" i="8"/>
  <c r="Q18" i="8"/>
  <c r="W17" i="8"/>
  <c r="V17" i="8"/>
  <c r="U17" i="8"/>
  <c r="S17" i="8"/>
  <c r="R17" i="8"/>
  <c r="Q17" i="8"/>
  <c r="W16" i="8"/>
  <c r="V16" i="8"/>
  <c r="U16" i="8"/>
  <c r="S16" i="8"/>
  <c r="R16" i="8"/>
  <c r="Q16" i="8"/>
  <c r="W15" i="8"/>
  <c r="V15" i="8"/>
  <c r="U15" i="8"/>
  <c r="S15" i="8"/>
  <c r="R15" i="8"/>
  <c r="Q15" i="8"/>
  <c r="W14" i="8"/>
  <c r="V14" i="8"/>
  <c r="U14" i="8"/>
  <c r="S14" i="8"/>
  <c r="R14" i="8"/>
  <c r="Q14" i="8"/>
  <c r="W13" i="8"/>
  <c r="V13" i="8"/>
  <c r="U13" i="8"/>
  <c r="S13" i="8"/>
  <c r="R13" i="8"/>
  <c r="Q13" i="8"/>
  <c r="W12" i="8"/>
  <c r="V12" i="8"/>
  <c r="U12" i="8"/>
  <c r="S12" i="8"/>
  <c r="R12" i="8"/>
  <c r="Q12" i="8"/>
  <c r="W11" i="8"/>
  <c r="V11" i="8"/>
  <c r="U11" i="8"/>
  <c r="S11" i="8"/>
  <c r="R11" i="8"/>
  <c r="Q11" i="8"/>
  <c r="W10" i="8"/>
  <c r="V10" i="8"/>
  <c r="U10" i="8"/>
  <c r="S10" i="8"/>
  <c r="R10" i="8"/>
  <c r="Q10" i="8"/>
  <c r="W9" i="8"/>
  <c r="V9" i="8"/>
  <c r="U9" i="8"/>
  <c r="S9" i="8"/>
  <c r="R9" i="8"/>
  <c r="Q9" i="8"/>
  <c r="W8" i="8"/>
  <c r="V8" i="8"/>
  <c r="U8" i="8"/>
  <c r="S8" i="8"/>
  <c r="R8" i="8"/>
  <c r="Q8" i="8"/>
  <c r="W7" i="8"/>
  <c r="V7" i="8"/>
  <c r="U7" i="8"/>
  <c r="S7" i="8"/>
  <c r="R7" i="8"/>
  <c r="Q7" i="8"/>
  <c r="W6" i="8"/>
  <c r="V6" i="8"/>
  <c r="U6" i="8"/>
  <c r="S6" i="8"/>
  <c r="R6" i="8"/>
  <c r="Q6" i="8"/>
  <c r="W5" i="8"/>
  <c r="V5" i="8"/>
  <c r="U5" i="8"/>
  <c r="S5" i="8"/>
  <c r="R5" i="8"/>
  <c r="Q5" i="8"/>
  <c r="W4" i="8"/>
  <c r="V4" i="8"/>
  <c r="U4" i="8"/>
  <c r="S4" i="8"/>
  <c r="R4" i="8"/>
  <c r="Q4" i="8"/>
  <c r="W3" i="8"/>
  <c r="V3" i="8"/>
  <c r="U3" i="8"/>
  <c r="S3" i="8"/>
  <c r="R3" i="8"/>
  <c r="Q3" i="8"/>
  <c r="W2" i="8"/>
  <c r="V2" i="8"/>
  <c r="U2" i="8"/>
  <c r="S2" i="8"/>
  <c r="R2" i="8"/>
  <c r="Q2" i="8"/>
</calcChain>
</file>

<file path=xl/sharedStrings.xml><?xml version="1.0" encoding="utf-8"?>
<sst xmlns="http://schemas.openxmlformats.org/spreadsheetml/2006/main" count="2750" uniqueCount="555">
  <si>
    <t>NAAM</t>
  </si>
  <si>
    <t>leegstand</t>
  </si>
  <si>
    <t>Total</t>
  </si>
  <si>
    <t>wDraagvlak</t>
  </si>
  <si>
    <t>wImpact</t>
  </si>
  <si>
    <t>wBereikbaarheid</t>
  </si>
  <si>
    <t>weging aan of af</t>
  </si>
  <si>
    <t>draagvlak</t>
  </si>
  <si>
    <t>verweving</t>
  </si>
  <si>
    <t>complexiteit</t>
  </si>
  <si>
    <t>impact</t>
  </si>
  <si>
    <t>bereikbaarheid</t>
  </si>
  <si>
    <t>urgentie</t>
  </si>
  <si>
    <t>weging</t>
  </si>
  <si>
    <t>hoog</t>
  </si>
  <si>
    <t>laag</t>
  </si>
  <si>
    <t>ja</t>
  </si>
  <si>
    <t>nee</t>
  </si>
  <si>
    <t>misschien</t>
  </si>
  <si>
    <t>beschrijving</t>
  </si>
  <si>
    <t>waarde</t>
  </si>
  <si>
    <t>Gemiddeld</t>
  </si>
  <si>
    <t>gedeeltelijk</t>
  </si>
  <si>
    <t>ACTIVITEIT</t>
  </si>
  <si>
    <t>OPMERKING</t>
  </si>
  <si>
    <t>HINDER</t>
  </si>
  <si>
    <t>TYPE</t>
  </si>
  <si>
    <t>gemeente</t>
  </si>
  <si>
    <t>Draagvlak</t>
  </si>
  <si>
    <t>Impact</t>
  </si>
  <si>
    <t>Bereikbaarheid</t>
  </si>
  <si>
    <t>Bouwfys_Kwal</t>
  </si>
  <si>
    <t>Verwevingsgraad</t>
  </si>
  <si>
    <t>Complexiteit</t>
  </si>
  <si>
    <t>Proactief</t>
  </si>
  <si>
    <t>Leegstand</t>
  </si>
  <si>
    <t>Urgentie</t>
  </si>
  <si>
    <t>PROSPECTIE</t>
  </si>
  <si>
    <t xml:space="preserve"> </t>
  </si>
  <si>
    <t>wBOUWFYS_KW</t>
  </si>
  <si>
    <t>wVERWEVINGS</t>
  </si>
  <si>
    <t>wCOMPLEXITE</t>
  </si>
  <si>
    <t>wLEEGSTAND</t>
  </si>
  <si>
    <t>Stap 1</t>
  </si>
  <si>
    <t>analyseer de gegevens via het dashboard</t>
  </si>
  <si>
    <t>A</t>
  </si>
  <si>
    <t>naar beginscherm</t>
  </si>
  <si>
    <t>Wegingen instellen</t>
  </si>
  <si>
    <t>WAT:</t>
  </si>
  <si>
    <t>importeer uw gegevens</t>
  </si>
  <si>
    <t>Stap 3</t>
  </si>
  <si>
    <t>v2</t>
  </si>
  <si>
    <t>Grand Total</t>
  </si>
  <si>
    <t>Sum of samen</t>
  </si>
  <si>
    <t>Site Stow - Menenstraat 506</t>
  </si>
  <si>
    <t>Rup goedgekeurd / beroep lopend/ private ontwikkelaar verstrengeld in juridische procedure</t>
  </si>
  <si>
    <t/>
  </si>
  <si>
    <t>in herontwikkeling / herontwikkeld</t>
  </si>
  <si>
    <t>Wevelgem</t>
  </si>
  <si>
    <t>1</t>
  </si>
  <si>
    <t>-1</t>
  </si>
  <si>
    <t>0</t>
  </si>
  <si>
    <t>Misschien</t>
  </si>
  <si>
    <t>Herpels - Roodbaardstraat</t>
  </si>
  <si>
    <t>verschillende lokale bedrijven</t>
  </si>
  <si>
    <t>miliebelastende industrie</t>
  </si>
  <si>
    <t>actief</t>
  </si>
  <si>
    <t>Nee</t>
  </si>
  <si>
    <t>Alliance-Ipso - Nieuwstraat 146</t>
  </si>
  <si>
    <t>Metaalindustrie-wasmachines</t>
  </si>
  <si>
    <t>verhuizen deel van productie naar Tsjechië</t>
  </si>
  <si>
    <t>lawaai, laden en lossen</t>
  </si>
  <si>
    <t>potentieel</t>
  </si>
  <si>
    <t>Ja</t>
  </si>
  <si>
    <t>New Franco Belge Leiestraat 38/40/42</t>
  </si>
  <si>
    <t>textiel, opslag overheid</t>
  </si>
  <si>
    <t>Grootste deel staat leeg</t>
  </si>
  <si>
    <t>geen</t>
  </si>
  <si>
    <t>Vangansewinkel - Menenstraat 306</t>
  </si>
  <si>
    <t>herbestemming menenstraat noord a</t>
  </si>
  <si>
    <t>stallen vangeenberghe</t>
  </si>
  <si>
    <t>vroegere zilverenspoor, recente doorhaling KBO</t>
  </si>
  <si>
    <t>bestemming bpa stoeterij</t>
  </si>
  <si>
    <t>Gullegemstraat 141</t>
  </si>
  <si>
    <t>Groothandel chemische producten</t>
  </si>
  <si>
    <t>BPAW6f zone voor klein bedrijf</t>
  </si>
  <si>
    <t>Roterijstraat 58</t>
  </si>
  <si>
    <t>pacific gym</t>
  </si>
  <si>
    <t>Roterijstraat 80</t>
  </si>
  <si>
    <t>Grubeau</t>
  </si>
  <si>
    <t>Roeselarestraat 125-127</t>
  </si>
  <si>
    <t>schrijnwerkerij</t>
  </si>
  <si>
    <t>BPAW1f zone voor stapelplaatsen en kleine bedrijven (niet storend voor woonomgeving)</t>
  </si>
  <si>
    <t>Moorselestraat 120</t>
  </si>
  <si>
    <t>tapijten Demuynck</t>
  </si>
  <si>
    <t>BPAW1f zone voor stapelplaatsen en kleine bedrijven (niet storend voor de woonomgeving)</t>
  </si>
  <si>
    <t>Toekomststraat 56</t>
  </si>
  <si>
    <t>ND Dakwerken</t>
  </si>
  <si>
    <t>BPAW1f zone voor stapelplaatsen en kleine bedrijven</t>
  </si>
  <si>
    <t>Guido Gezellestraat 65</t>
  </si>
  <si>
    <t>dakwerken Moerkerke</t>
  </si>
  <si>
    <t>BPAW1f zone met nabestemming wonen en tuin</t>
  </si>
  <si>
    <t>Neerhofstraat 55</t>
  </si>
  <si>
    <t xml:space="preserve">Roeselarestraat 42 </t>
  </si>
  <si>
    <t>voormalige bij den breier</t>
  </si>
  <si>
    <t>Jan Breydelstraat 54</t>
  </si>
  <si>
    <t>garagewerkplaats</t>
  </si>
  <si>
    <t>Lauwestraat 154</t>
  </si>
  <si>
    <t>carrosserie Beyls</t>
  </si>
  <si>
    <t>BPAW3i zone voor kleine bedrijven niet storend voor de woonomgeving</t>
  </si>
  <si>
    <t>Menenstraat 163</t>
  </si>
  <si>
    <t>callens timmerman</t>
  </si>
  <si>
    <t>BPA12b zone voor ambachtelijke bedrijven</t>
  </si>
  <si>
    <t xml:space="preserve">Menenstraat 233 - 255 </t>
  </si>
  <si>
    <t>motoparts, voormalige vleeshandel cousin</t>
  </si>
  <si>
    <t>Wittemolenstraat 191</t>
  </si>
  <si>
    <t>Garage vergote</t>
  </si>
  <si>
    <t>BPAM8 zone voor ambacht</t>
  </si>
  <si>
    <t>Klaratex Lauwestraat137</t>
  </si>
  <si>
    <t>Wasserij st Klara</t>
  </si>
  <si>
    <t>Tuinstraat 10</t>
  </si>
  <si>
    <t>aannemer</t>
  </si>
  <si>
    <t>BPAW28 zone voor stapelplaatsen en kleine bedrijven</t>
  </si>
  <si>
    <t>Normadiëstraat 77</t>
  </si>
  <si>
    <t>voormalige doe-het-zelf</t>
  </si>
  <si>
    <t>BPAW28 zone voor stapelplaatsen en kleine bedrijven niet storend voor de woonomgeving</t>
  </si>
  <si>
    <t>Dadizelestraat 32</t>
  </si>
  <si>
    <t>Wittemolenstraat 212</t>
  </si>
  <si>
    <t>Ledegemstraat 199</t>
  </si>
  <si>
    <t>waterzuivering</t>
  </si>
  <si>
    <t>RUP (prov.) 'RWZI Ledegem'gebied voor zuiveringsinfrastructuur voor afvalwater 'Ledegem'</t>
  </si>
  <si>
    <t>Rozenstraat 132</t>
  </si>
  <si>
    <t>interieur Mestdag</t>
  </si>
  <si>
    <t>BPA 'Kortrijkstraat, wijz.F' zone voor kleine bedrijven verenigbaar met de woonomgeving</t>
  </si>
  <si>
    <t>Vrijstraat 39+</t>
  </si>
  <si>
    <t>BPA 'Vrijstraat, wijz.B' zone voor klein bedrijf</t>
  </si>
  <si>
    <t>Karrestraat 21-23</t>
  </si>
  <si>
    <t>zuivelbedrijf commeyne</t>
  </si>
  <si>
    <t>Kezelberg 11</t>
  </si>
  <si>
    <t>sectoraal bpa zonevreemde bedrijven</t>
  </si>
  <si>
    <t>ledegemstraat 38-50</t>
  </si>
  <si>
    <t>BPA 'Kapelstraat, wijz.A' zone voor stapelplaatsen en kleine bedrijven</t>
  </si>
  <si>
    <t>Overheulestraat 87-89</t>
  </si>
  <si>
    <t>garage</t>
  </si>
  <si>
    <t>Rozenstraat 93b</t>
  </si>
  <si>
    <t>De geest</t>
  </si>
  <si>
    <t>Heerweg-Caesar Gezellestraat</t>
  </si>
  <si>
    <t>Antoon De Cock</t>
  </si>
  <si>
    <t>BPA 'Kortrijkstraat, wijz.F' zone vuitbereiding van kleine bedrijven verenigbaar met de woonomgeving</t>
  </si>
  <si>
    <t>Heerweg 60</t>
  </si>
  <si>
    <t>Secretaris Vanmarckelaan 21-23</t>
  </si>
  <si>
    <t>bakkerij</t>
  </si>
  <si>
    <t>Wittemolenstraat 8</t>
  </si>
  <si>
    <t>Sint-Janstraat 10</t>
  </si>
  <si>
    <t>Warandestraat 12b</t>
  </si>
  <si>
    <t>Karrestraat 57</t>
  </si>
  <si>
    <t>autobedrijf</t>
  </si>
  <si>
    <t>Warandestraat 54</t>
  </si>
  <si>
    <t>De Westakker 105</t>
  </si>
  <si>
    <t>Garage Dujardin</t>
  </si>
  <si>
    <t>BPA 'Sectoraal BPA zonevreemde bedrijven'</t>
  </si>
  <si>
    <t>Bissegemstraat 145-195</t>
  </si>
  <si>
    <t>verschillende</t>
  </si>
  <si>
    <t>BPA 'Maddensreke' zone voor nijverheid</t>
  </si>
  <si>
    <t>Hugo verriestlaan 24</t>
  </si>
  <si>
    <t>metaalbewerking</t>
  </si>
  <si>
    <t>BPA 'Maddensreke' zone voor stapelplaatsen en kleine bedrijven</t>
  </si>
  <si>
    <t>Koningin Fabiolastraat 130</t>
  </si>
  <si>
    <t>Hansens catering</t>
  </si>
  <si>
    <t>BPA 'Grote Ieperstraat, wijz. A' zone voor nijverheid</t>
  </si>
  <si>
    <t>Grootmoeders Koffie Kleine Ieperstraat 11</t>
  </si>
  <si>
    <t>koffiebranderij</t>
  </si>
  <si>
    <t>BPA 'Grote Ieperstraat' zone voor stapelplaatsen en kleine bedrijven en voor nijverheid</t>
  </si>
  <si>
    <t>Brille Moorselestraat</t>
  </si>
  <si>
    <t>Primus</t>
  </si>
  <si>
    <t>wasmachines opslag, houtbewerkin, metaal bewerking</t>
  </si>
  <si>
    <t>milieubelastende industrie/ Signaalgebied</t>
  </si>
  <si>
    <t>te evalueren</t>
  </si>
  <si>
    <t>ideal spun decoene</t>
  </si>
  <si>
    <t>hout</t>
  </si>
  <si>
    <t>woongebied gewest</t>
  </si>
  <si>
    <t>TVH- Frematogroep Driemasten 126-130</t>
  </si>
  <si>
    <t>heftrucks</t>
  </si>
  <si>
    <t>Industriegebied Gewestplan</t>
  </si>
  <si>
    <t>Elektro David - Bissegemstraat</t>
  </si>
  <si>
    <t>Elektro</t>
  </si>
  <si>
    <t>Milieubelastende industrie</t>
  </si>
  <si>
    <t>Aquiles Weverijstraat</t>
  </si>
  <si>
    <t>Rubber</t>
  </si>
  <si>
    <t>Milieubelastende industrie gewestplan</t>
  </si>
  <si>
    <t>Megibeg / Valcke - Menenstraat</t>
  </si>
  <si>
    <t>Rubber / bowling / hout</t>
  </si>
  <si>
    <t>Rup Menenstraat noord</t>
  </si>
  <si>
    <t>Unigom Menenstraat</t>
  </si>
  <si>
    <t>RUP menenstraat Noord A</t>
  </si>
  <si>
    <t>Clique Nachtegaalstraat</t>
  </si>
  <si>
    <t>Tuindecor</t>
  </si>
  <si>
    <t>bpa</t>
  </si>
  <si>
    <t>Jolipa</t>
  </si>
  <si>
    <t>groothandel juwelen</t>
  </si>
  <si>
    <t>RUP kleine molen</t>
  </si>
  <si>
    <t>Gescova Menenstraat</t>
  </si>
  <si>
    <t>Groothandel tuinmeubelen</t>
  </si>
  <si>
    <t>Milieubelastend Industriegebied Gewestplan</t>
  </si>
  <si>
    <t>Site Fabriekstraat</t>
  </si>
  <si>
    <t>Glascentrale/schrijnwerk/steenkapperij</t>
  </si>
  <si>
    <t>milieubelastende industrie gewestplan</t>
  </si>
  <si>
    <t>Douchy 2</t>
  </si>
  <si>
    <t>sectoraal BPA</t>
  </si>
  <si>
    <t>(Multiple Items)</t>
  </si>
  <si>
    <t>Dit resulteert in een rangschikking van de locaties.</t>
  </si>
  <si>
    <t xml:space="preserve">Het focusinstrument helpt u te bepalen welke locaties het meeste relevant zijn om proactief een visie te ontwikkelen. </t>
  </si>
  <si>
    <t>Aan de hand van de (weging van criteria kunt u deze rangschikking verfijnen.</t>
  </si>
  <si>
    <t>Nelca</t>
  </si>
  <si>
    <t>leegstand/in herontwikkeling</t>
  </si>
  <si>
    <t>RUP goedgekeurd</t>
  </si>
  <si>
    <t>van milieubelastend naar lokale bedrijvigheid</t>
  </si>
  <si>
    <t>Lendelede</t>
  </si>
  <si>
    <t>Steverlynck</t>
  </si>
  <si>
    <t>textiel</t>
  </si>
  <si>
    <t>RUP in opmaak</t>
  </si>
  <si>
    <t>Anzegem</t>
  </si>
  <si>
    <t>Deknudt decora</t>
  </si>
  <si>
    <t>Deerlijk</t>
  </si>
  <si>
    <t>nieuw</t>
  </si>
  <si>
    <t>drankencentrale</t>
  </si>
  <si>
    <t>Avelgem</t>
  </si>
  <si>
    <t>garage Veys</t>
  </si>
  <si>
    <t>autogarage</t>
  </si>
  <si>
    <t>Lanneau Paul</t>
  </si>
  <si>
    <t>bouwmaterialen</t>
  </si>
  <si>
    <t>op koer komen 3 nieuwe woningen + garages</t>
  </si>
  <si>
    <t>site Clarysse</t>
  </si>
  <si>
    <t>boekhoudkantoor (laatste activiteit, nu leegstaand</t>
  </si>
  <si>
    <t>site Denca</t>
  </si>
  <si>
    <t>ex groothandel handdoeken/zeepartikelen</t>
  </si>
  <si>
    <t>site Dem's</t>
  </si>
  <si>
    <t>kleding (laatste activiteit)</t>
  </si>
  <si>
    <t>site Intervan/Levan</t>
  </si>
  <si>
    <t>ex schilderwerken/reclame</t>
  </si>
  <si>
    <t>naar wonen in relatie met oud containerpark</t>
  </si>
  <si>
    <t>Wieme Zephir</t>
  </si>
  <si>
    <t>ex transport</t>
  </si>
  <si>
    <t>TYBER-site</t>
  </si>
  <si>
    <t>productie namaakbont</t>
  </si>
  <si>
    <t>bedrijf in vereffening</t>
  </si>
  <si>
    <t>Menen</t>
  </si>
  <si>
    <t>Cappelle</t>
  </si>
  <si>
    <t>Chemische nijverheid</t>
  </si>
  <si>
    <t xml:space="preserve">maakt deel uit van een strategische site Masterplan Menen </t>
  </si>
  <si>
    <t>Stationsomgeving Lauwe-Novobloc-site</t>
  </si>
  <si>
    <t>producent beton - stopgezet</t>
  </si>
  <si>
    <t>opgenomen in RUP Lauwe Stationsomgeving - in opmaak</t>
  </si>
  <si>
    <t>Vorm &amp; Design</t>
  </si>
  <si>
    <t>Inox</t>
  </si>
  <si>
    <t>Deknudt spiegelfabriek</t>
  </si>
  <si>
    <t>Reynaert</t>
  </si>
  <si>
    <t>vergunning afgeleverd - KMO</t>
  </si>
  <si>
    <t>stationsomgeving</t>
  </si>
  <si>
    <t>productie meststoffen e.a.</t>
  </si>
  <si>
    <t>rup in opmaak</t>
  </si>
  <si>
    <t>Byttebier (/Francois Matthys(Mimotex))</t>
  </si>
  <si>
    <t>textiel en assemblage machines</t>
  </si>
  <si>
    <t>opnieuw productie</t>
  </si>
  <si>
    <t>Furniere</t>
  </si>
  <si>
    <t>snelverkennend onderzoek</t>
  </si>
  <si>
    <t>BBC</t>
  </si>
  <si>
    <t>bouw</t>
  </si>
  <si>
    <t>Vanhoutte</t>
  </si>
  <si>
    <t>RUP opgestart</t>
  </si>
  <si>
    <t>Weedries</t>
  </si>
  <si>
    <t>neen</t>
  </si>
  <si>
    <t>Balcaen/Delrue invest</t>
  </si>
  <si>
    <t>opslag</t>
  </si>
  <si>
    <t>Destoop</t>
  </si>
  <si>
    <t>kippenslachthuis</t>
  </si>
  <si>
    <t>verkocht</t>
  </si>
  <si>
    <t>Dhaene</t>
  </si>
  <si>
    <t>Site SOFINAL - Fabrieksstraat</t>
  </si>
  <si>
    <t>leegstaand - faillissement</t>
  </si>
  <si>
    <t>Kan herontwikkeld worden op middellange termijn - brownfieldconvenant - rup stationsomgeving</t>
  </si>
  <si>
    <t>Waregem</t>
  </si>
  <si>
    <t>Dejaeghere + W&amp;Z betoncentrale</t>
  </si>
  <si>
    <t>Gesloopt</t>
  </si>
  <si>
    <t>In herontwikkeling</t>
  </si>
  <si>
    <t>SOFINAL - Westerlaan</t>
  </si>
  <si>
    <t>in herontwikkeling</t>
  </si>
  <si>
    <t>Site Weversstraat</t>
  </si>
  <si>
    <t>Site Steeno</t>
  </si>
  <si>
    <t>kan herontwikkeld worden</t>
  </si>
  <si>
    <t>Zwevegem</t>
  </si>
  <si>
    <t>Site Walcarius</t>
  </si>
  <si>
    <t>Textiel</t>
  </si>
  <si>
    <t>Site Bertrem</t>
  </si>
  <si>
    <t>Site Fabrimmo</t>
  </si>
  <si>
    <t>inactief</t>
  </si>
  <si>
    <t>site de laere</t>
  </si>
  <si>
    <t>Site Evilo</t>
  </si>
  <si>
    <t>Fenaux</t>
  </si>
  <si>
    <t>Stopgezet</t>
  </si>
  <si>
    <t>Kan herontwikkeld worden</t>
  </si>
  <si>
    <t>Kuurne</t>
  </si>
  <si>
    <t>Mileubelastend Industriegebied Nieuwenhuyse</t>
  </si>
  <si>
    <t>Stroomop</t>
  </si>
  <si>
    <t>pelletverwarming, zonne-energie en ventilatie-syst</t>
  </si>
  <si>
    <t>binnenkort komt hier een vestiging van Stroomop</t>
  </si>
  <si>
    <t>Meubelen Deconinck</t>
  </si>
  <si>
    <t>ex-meubelfabriek</t>
  </si>
  <si>
    <t>deconinck meubelfabriek - gepland jaagpad aan achterkant. Staat leeg.</t>
  </si>
  <si>
    <t>geen specifieke hinder</t>
  </si>
  <si>
    <t>Kortrijk</t>
  </si>
  <si>
    <t>Westfields</t>
  </si>
  <si>
    <t>houthandel</t>
  </si>
  <si>
    <t>gepland jaagpad aan de achterkant, staat leeg</t>
  </si>
  <si>
    <t>Geen specifieke hinder</t>
  </si>
  <si>
    <t>Ex Wijnen De Clercq</t>
  </si>
  <si>
    <t>Commerciële verkoop dranken</t>
  </si>
  <si>
    <t>leegstand (bestaat uit twee delen) in RUP wijnen declercq</t>
  </si>
  <si>
    <t>Eandis</t>
  </si>
  <si>
    <t>Grotendeels leegstand</t>
  </si>
  <si>
    <t>Deels vervuild, eandis, brownfieldconvenant</t>
  </si>
  <si>
    <t>Marbralys</t>
  </si>
  <si>
    <t>marmer</t>
  </si>
  <si>
    <t>beperkt</t>
  </si>
  <si>
    <t>Harelbeke</t>
  </si>
  <si>
    <t>Site Bozestraat</t>
  </si>
  <si>
    <t>Opslag</t>
  </si>
  <si>
    <t>vroeger snel verkennend onderzoek Deel leegstand, vroegere spiegelfabriek Mirolux</t>
  </si>
  <si>
    <t>Bissegem-station</t>
  </si>
  <si>
    <t>Sterilisatiebedrijf, autohandel, aluminiumgieterij</t>
  </si>
  <si>
    <t>aanwezigheid spoor, deels onderdeel van groep Malysse, Diesel (autohandel); Declerq (alu), CES (klimatisatie). Aanwezigheid Heulebeek. Wordt meegenomen in de studie rond Bissegemplaats</t>
  </si>
  <si>
    <t>Walotex</t>
  </si>
  <si>
    <t>Site Devos - vroegere Lidl supermarkt</t>
  </si>
  <si>
    <t>is op heden een CASINO- zie sted verg 153/2014</t>
  </si>
  <si>
    <t>Lidl</t>
  </si>
  <si>
    <t>detailverkoop</t>
  </si>
  <si>
    <t>nu gebruikt voor opslag</t>
  </si>
  <si>
    <t>Wervik</t>
  </si>
  <si>
    <t>Ghesqiuère</t>
  </si>
  <si>
    <t>plantenkwekerij</t>
  </si>
  <si>
    <t>nog geen nabestemming</t>
  </si>
  <si>
    <t>Crack</t>
  </si>
  <si>
    <t>Meubelbedrijf</t>
  </si>
  <si>
    <t>Winkel is gesloten, leegstaand ?</t>
  </si>
  <si>
    <t>Niet gekend</t>
  </si>
  <si>
    <t>nog in te vullen</t>
  </si>
  <si>
    <t>niet gekend</t>
  </si>
  <si>
    <t>nog in te vullen (leegstand ?)</t>
  </si>
  <si>
    <t>Villez</t>
  </si>
  <si>
    <t>geenactiviteit gekend</t>
  </si>
  <si>
    <t>Sobelcard</t>
  </si>
  <si>
    <t>tegelhuis Delvael</t>
  </si>
  <si>
    <t>telgs, opslag</t>
  </si>
  <si>
    <t>aanvraag voor garageboxen</t>
  </si>
  <si>
    <t>vuil</t>
  </si>
  <si>
    <t>Movelta</t>
  </si>
  <si>
    <t>Weverij</t>
  </si>
  <si>
    <t>staat te koop</t>
  </si>
  <si>
    <t>Verstraete-Verbauwede</t>
  </si>
  <si>
    <t>productie textielproducten</t>
  </si>
  <si>
    <t>Bedrijf kan op korte termijn productie stopzetten</t>
  </si>
  <si>
    <t>Deerlijkse NV Detis</t>
  </si>
  <si>
    <t>wevervij</t>
  </si>
  <si>
    <t>vraag om kleinhandelscomplex op te richten, bestemming paars/rood</t>
  </si>
  <si>
    <t>Deknudt</t>
  </si>
  <si>
    <t xml:space="preserve"> meubelfabriek</t>
  </si>
  <si>
    <t>moeilijke vorm van terrein, in buitengebied gelegen</t>
  </si>
  <si>
    <t>Saggaert</t>
  </si>
  <si>
    <t>te huur, in te delen voor meedere kleinere bedrijven - ev interessant voor wonen</t>
  </si>
  <si>
    <t>sites vaartstraat</t>
  </si>
  <si>
    <t>cima-nutrition</t>
  </si>
  <si>
    <t>dierenvoeding (honden, katten)</t>
  </si>
  <si>
    <t>/</t>
  </si>
  <si>
    <t>technische dienst</t>
  </si>
  <si>
    <t>Ververij</t>
  </si>
  <si>
    <t>textielveredeling</t>
  </si>
  <si>
    <t>??</t>
  </si>
  <si>
    <t>naar wonen</t>
  </si>
  <si>
    <t>Spiere-Helkijn</t>
  </si>
  <si>
    <t>?</t>
  </si>
  <si>
    <t>solidor</t>
  </si>
  <si>
    <t>banden, rubber</t>
  </si>
  <si>
    <t>zou verhuizen naar wevelgem zuid</t>
  </si>
  <si>
    <t>autohandel Rubbens</t>
  </si>
  <si>
    <t>autohandel</t>
  </si>
  <si>
    <t xml:space="preserve">Milieubelastende industrie Knokbeeklaan </t>
  </si>
  <si>
    <t xml:space="preserve">milieubelastende industrie Knokbeeklaan </t>
  </si>
  <si>
    <t>maakt deel uit van RUP Lauwe Stationsomgeving in opmaak</t>
  </si>
  <si>
    <t>Hanssens</t>
  </si>
  <si>
    <t>ex-pannenbakkerij - nu verhuur met lage impact</t>
  </si>
  <si>
    <t>Leiedal reeds gedeelte verworven</t>
  </si>
  <si>
    <t xml:space="preserve">Valvan </t>
  </si>
  <si>
    <t xml:space="preserve">Containers </t>
  </si>
  <si>
    <t>behandeling in CBS van 20/10/2014 - mogelijkheid tot uitbreiding bedrijf</t>
  </si>
  <si>
    <t>Dancing Lagoa</t>
  </si>
  <si>
    <t>Dancing</t>
  </si>
  <si>
    <t>Site Fournier</t>
  </si>
  <si>
    <t>Tuincentrum</t>
  </si>
  <si>
    <t xml:space="preserve">maakt deel uit van een strategische site in Masterplan Menen </t>
  </si>
  <si>
    <t>Reznor</t>
  </si>
  <si>
    <t xml:space="preserve">verwarming, koeling, ventilatie - industrieel </t>
  </si>
  <si>
    <t xml:space="preserve">EVM-site </t>
  </si>
  <si>
    <t xml:space="preserve">glascentrale </t>
  </si>
  <si>
    <t xml:space="preserve">maakt deel uit van een strategische site van het Masterplan Menen </t>
  </si>
  <si>
    <t>Autoparts</t>
  </si>
  <si>
    <t>Auto-onderdelen</t>
  </si>
  <si>
    <t>maakt deel uit van strategische site Masterplan Menen</t>
  </si>
  <si>
    <t xml:space="preserve">Galloo </t>
  </si>
  <si>
    <t>recyclagebedrijf</t>
  </si>
  <si>
    <t>wordt verder onderzocht voor SRUP</t>
  </si>
  <si>
    <t>Site Lavaert</t>
  </si>
  <si>
    <t>Afbraak, grondwerken en compostering</t>
  </si>
  <si>
    <t>RUP Lauwe Stationsomgeving in opmaak</t>
  </si>
  <si>
    <t>Site Carlos Desmet</t>
  </si>
  <si>
    <t>Houtverwerking- en opslag</t>
  </si>
  <si>
    <t>mogelijkheid wordt onderzocht voor sectoraal RUP</t>
  </si>
  <si>
    <t>Lighthouse ea Roeselarestraat</t>
  </si>
  <si>
    <t>BPA wijnber wijziging F zone klein bedrijf</t>
  </si>
  <si>
    <t>Cet motoren Bissegemstraat</t>
  </si>
  <si>
    <t>BPA maddensreke &amp; roterijstraat E &amp; F</t>
  </si>
  <si>
    <t>transport</t>
  </si>
  <si>
    <t>bpa zone vreemde bedrijven</t>
  </si>
  <si>
    <t>Parc Saint-Georges</t>
  </si>
  <si>
    <t>Exclusief Clubhuis</t>
  </si>
  <si>
    <t>Parc Saint Georges</t>
  </si>
  <si>
    <t>Zie Doorniksewijk 1</t>
  </si>
  <si>
    <t>Pilipili</t>
  </si>
  <si>
    <t>Design -en ontwerpbureau</t>
  </si>
  <si>
    <t>Moulin</t>
  </si>
  <si>
    <t>Beugnies Les Chocolats</t>
  </si>
  <si>
    <t>Chocolatier</t>
  </si>
  <si>
    <t>Verhuisd naar Aarweg 8, Marke</t>
  </si>
  <si>
    <t>JForce</t>
  </si>
  <si>
    <t>Online betalingen, e-commerce,...</t>
  </si>
  <si>
    <t>Voormalig Pilipili</t>
  </si>
  <si>
    <t>Duthoo - Costeur</t>
  </si>
  <si>
    <t>Verf en decoratie</t>
  </si>
  <si>
    <t>5452 m²</t>
  </si>
  <si>
    <t>Domein Van De Vlaamse Mpy voor Watervoorziening</t>
  </si>
  <si>
    <t>Admin Gebouw</t>
  </si>
  <si>
    <t>4364 m²</t>
  </si>
  <si>
    <t>Cardinal</t>
  </si>
  <si>
    <t>Ex Drukkerij</t>
  </si>
  <si>
    <t>2043m² - naar wonen</t>
  </si>
  <si>
    <t>Casalis</t>
  </si>
  <si>
    <t>Tapijten</t>
  </si>
  <si>
    <t>4050 m²</t>
  </si>
  <si>
    <t>Kordekor</t>
  </si>
  <si>
    <t>Interieurinrichting</t>
  </si>
  <si>
    <t>3376 m - gepland te verhuizen</t>
  </si>
  <si>
    <t xml:space="preserve">Larstraat 206 - 't Hoveke </t>
  </si>
  <si>
    <t xml:space="preserve">Menen </t>
  </si>
  <si>
    <t>Poedermagazijnstraat 61 en +59</t>
  </si>
  <si>
    <t>menen</t>
  </si>
  <si>
    <t xml:space="preserve">Bruggestraat 564 </t>
  </si>
  <si>
    <t xml:space="preserve">Grote Weg 23 </t>
  </si>
  <si>
    <t xml:space="preserve">Hogeweg +99 </t>
  </si>
  <si>
    <t xml:space="preserve">menen </t>
  </si>
  <si>
    <t>Weverij Mirakelstraat</t>
  </si>
  <si>
    <t>oude weverij</t>
  </si>
  <si>
    <t>BPA Mirakelstraat - in herziening</t>
  </si>
  <si>
    <t>Slachthuizen Goossens</t>
  </si>
  <si>
    <t>slachterij</t>
  </si>
  <si>
    <t>Nog actief bedrijf</t>
  </si>
  <si>
    <t>Weverij Vandenberghe</t>
  </si>
  <si>
    <t>weverij</t>
  </si>
  <si>
    <t>deels leegstand - geen uiterlijke kenmerken van leegstand</t>
  </si>
  <si>
    <t>Visalux</t>
  </si>
  <si>
    <t>Verpakkingen, afdekplaatjes, tubes</t>
  </si>
  <si>
    <t>6086m²</t>
  </si>
  <si>
    <t>Ghistelinck</t>
  </si>
  <si>
    <t>Mercedes Garage</t>
  </si>
  <si>
    <t>16452 m²</t>
  </si>
  <si>
    <t>Vlieghe</t>
  </si>
  <si>
    <t>Ramen en deuren</t>
  </si>
  <si>
    <t>+/- 28000m²</t>
  </si>
  <si>
    <t>Continuga</t>
  </si>
  <si>
    <t>Drukkerij</t>
  </si>
  <si>
    <t>Verhuisd naar Kortrijk Noord - 15549m²</t>
  </si>
  <si>
    <t>Huis + magazijn Venn. Deroo</t>
  </si>
  <si>
    <t>103 m²huis en 882 m² magazijn</t>
  </si>
  <si>
    <t>Kortrijk (Hoveniersstraat 19)</t>
  </si>
  <si>
    <t>Thomas Goethals Advocaat</t>
  </si>
  <si>
    <t>Werkplaats</t>
  </si>
  <si>
    <t>1169</t>
  </si>
  <si>
    <t>Kortrijk (Deken Degryselaan +15)</t>
  </si>
  <si>
    <t>Vennootschap Frolan</t>
  </si>
  <si>
    <t>Puin</t>
  </si>
  <si>
    <t>1221m²</t>
  </si>
  <si>
    <t>Kortrijk (Doornikserijksweg 381)</t>
  </si>
  <si>
    <t xml:space="preserve">Vennootschap Heirweg </t>
  </si>
  <si>
    <t>996m² - afgesmeten?</t>
  </si>
  <si>
    <t>Kortrijk (Torkonjestraat 100)</t>
  </si>
  <si>
    <t>De Tavernier M &amp; Vanhaecke K.</t>
  </si>
  <si>
    <t>Leegstaande hoeve</t>
  </si>
  <si>
    <t>21355 m²</t>
  </si>
  <si>
    <t>Vennootschap</t>
  </si>
  <si>
    <t>Magazijn</t>
  </si>
  <si>
    <t>415m² - verwaarloosd - op instorten - in project</t>
  </si>
  <si>
    <t>Venn De Kleine Prins - Werner Saelens</t>
  </si>
  <si>
    <t>1191m²</t>
  </si>
  <si>
    <t>Kortrijk (Marionetten 14)</t>
  </si>
  <si>
    <t>La Fonciere De Ladrier / A. Trepant</t>
  </si>
  <si>
    <t>1827m²</t>
  </si>
  <si>
    <t>Site Mewaf (Van Marcke)</t>
  </si>
  <si>
    <t>Opslag - leegstand</t>
  </si>
  <si>
    <t>51949 m²</t>
  </si>
  <si>
    <t>Draaisma en Desmet</t>
  </si>
  <si>
    <t>Midas Garage</t>
  </si>
  <si>
    <t>694 m²</t>
  </si>
  <si>
    <t>Kortrijk - Meensesteenweg 1/7</t>
  </si>
  <si>
    <t>Venn. Uniproject</t>
  </si>
  <si>
    <t>8716 m²</t>
  </si>
  <si>
    <t>Kortrijk - Torkonjestraat 75</t>
  </si>
  <si>
    <t>Delobelle</t>
  </si>
  <si>
    <t>1004m²</t>
  </si>
  <si>
    <t>Stadseigendom (SOK?)</t>
  </si>
  <si>
    <t>682 m²</t>
  </si>
  <si>
    <t>Kortrijk - Zwevegemsestraat 31</t>
  </si>
  <si>
    <t>Rup Blekerij</t>
  </si>
  <si>
    <t>Ex Citroëngarage</t>
  </si>
  <si>
    <t>1887m² OCMW - AFBLIJVEN!</t>
  </si>
  <si>
    <t>Venn. PVD</t>
  </si>
  <si>
    <t xml:space="preserve">Magazijn </t>
  </si>
  <si>
    <t>1991 m²</t>
  </si>
  <si>
    <t>Kortrijk - Doornstraat 4/6</t>
  </si>
  <si>
    <t>BKCP Bank</t>
  </si>
  <si>
    <t>ex Bank</t>
  </si>
  <si>
    <t>1180 m² - te koop - vraagprijs 2 miljoen euro</t>
  </si>
  <si>
    <t>Kortrijk - Doorniksestraat 38</t>
  </si>
  <si>
    <t>Ruïne - deel van RUP Blekerij</t>
  </si>
  <si>
    <t>Niets - eigendom OCMW</t>
  </si>
  <si>
    <t>429 m² - AFBLIJVEN</t>
  </si>
  <si>
    <t>Kortrijk - Havenkaai +5</t>
  </si>
  <si>
    <t>697m² - Gronden Carlier - AFBLIJVEN</t>
  </si>
  <si>
    <t>Venn. Leie Invest - Lafaut Investment</t>
  </si>
  <si>
    <t>Handelspand - huis</t>
  </si>
  <si>
    <t>2928 m²</t>
  </si>
  <si>
    <t>Kortrijk - Pastoriestraat 8/10</t>
  </si>
  <si>
    <t>Venn. Beaupre</t>
  </si>
  <si>
    <t>Appartementsgebouw</t>
  </si>
  <si>
    <t>Kortrijk - Condédreef +97</t>
  </si>
  <si>
    <t xml:space="preserve">Valcke </t>
  </si>
  <si>
    <t>containers</t>
  </si>
  <si>
    <t xml:space="preserve">vraag gericht aan dienst RO voor nieuw industrieel gebouw, ter vervanging van bestaande looods </t>
  </si>
  <si>
    <t>Pyromedia</t>
  </si>
  <si>
    <t>1300 m² - staat op lijst onroerend erfgoed? beelden?</t>
  </si>
  <si>
    <t>Kortrijk - Mellestraat 148</t>
  </si>
  <si>
    <t>proactief</t>
  </si>
  <si>
    <t>gemiddeld</t>
  </si>
  <si>
    <t>gedeeltelijk leeg</t>
  </si>
  <si>
    <t>B</t>
  </si>
  <si>
    <t>Plaats uw gegevens in het tabblad Data conform de structuur van dit tabblad</t>
  </si>
  <si>
    <t>onderneming</t>
  </si>
  <si>
    <t>Indien u dit wenst kunt u ook de gegevens rechtstreeks invullen of aanvullen of bewerken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</si>
</sst>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6"/>
      <color theme="0"/>
      <name val="Calibri"/>
      <family val="2"/>
      <scheme val="minor"/>
    </font>
    <font>
      <u/>
      <sz val="2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6" fillId="2" borderId="2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/>
    <xf numFmtId="0" fontId="8" fillId="2" borderId="0" xfId="0" applyFont="1" applyFill="1"/>
    <xf numFmtId="0" fontId="7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NumberFormat="1" applyFill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0" fillId="2" borderId="3" xfId="0" applyFill="1" applyBorder="1"/>
    <xf numFmtId="0" fontId="3" fillId="2" borderId="0" xfId="1" applyFont="1" applyFill="1"/>
    <xf numFmtId="0" fontId="9" fillId="2" borderId="0" xfId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49" fontId="10" fillId="2" borderId="0" xfId="0" applyNumberFormat="1" applyFont="1" applyFill="1"/>
    <xf numFmtId="0" fontId="10" fillId="2" borderId="0" xfId="0" applyFont="1" applyFill="1"/>
    <xf numFmtId="0" fontId="7" fillId="2" borderId="0" xfId="0" applyFont="1" applyFill="1" applyAlignment="1">
      <alignment vertical="top"/>
    </xf>
    <xf numFmtId="49" fontId="10" fillId="2" borderId="0" xfId="0" applyNumberFormat="1" applyFont="1" applyFill="1" applyAlignment="1">
      <alignment horizontal="left" indent="2"/>
    </xf>
    <xf numFmtId="49" fontId="11" fillId="2" borderId="0" xfId="1" applyNumberFormat="1" applyFont="1" applyFill="1"/>
    <xf numFmtId="49" fontId="10" fillId="2" borderId="0" xfId="0" applyNumberFormat="1" applyFont="1" applyFill="1" applyAlignment="1">
      <alignment horizontal="right"/>
    </xf>
    <xf numFmtId="49" fontId="12" fillId="2" borderId="0" xfId="0" applyNumberFormat="1" applyFont="1" applyFill="1"/>
    <xf numFmtId="0" fontId="12" fillId="2" borderId="0" xfId="0" applyFont="1" applyFill="1"/>
    <xf numFmtId="0" fontId="8" fillId="2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14" fillId="2" borderId="0" xfId="0" quotePrefix="1" applyFont="1" applyFill="1" applyBorder="1" applyAlignment="1">
      <alignment horizontal="left" vertical="center" indent="3"/>
    </xf>
    <xf numFmtId="0" fontId="7" fillId="2" borderId="0" xfId="0" applyFont="1" applyFill="1"/>
    <xf numFmtId="49" fontId="7" fillId="2" borderId="0" xfId="0" applyNumberFormat="1" applyFont="1" applyFill="1" applyAlignment="1">
      <alignment horizontal="left"/>
    </xf>
    <xf numFmtId="0" fontId="15" fillId="0" borderId="0" xfId="0" applyFont="1"/>
    <xf numFmtId="0" fontId="16" fillId="0" borderId="0" xfId="0" applyFont="1"/>
  </cellXfs>
  <cellStyles count="2">
    <cellStyle name="Hyperlink" xfId="1" builtinId="8"/>
    <cellStyle name="Standaard" xfId="0" builtinId="0"/>
  </cellStyles>
  <dxfs count="2"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[20150701 focusinstrument.xlsm]dashboard!focusinstrument</c:name>
    <c:fmtId val="0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dashboard!$T$4:$T$5</c:f>
              <c:strCache>
                <c:ptCount val="1"/>
                <c:pt idx="0">
                  <c:v>Totaal</c:v>
                </c:pt>
              </c:strCache>
            </c:strRef>
          </c:tx>
          <c:invertIfNegative val="0"/>
          <c:cat>
            <c:strRef>
              <c:f>dashboard!$S$6:$S$34</c:f>
              <c:strCache>
                <c:ptCount val="28"/>
                <c:pt idx="0">
                  <c:v>Dhaene</c:v>
                </c:pt>
                <c:pt idx="1">
                  <c:v>Byttebier (/Francois Matthys(Mimotex))</c:v>
                </c:pt>
                <c:pt idx="2">
                  <c:v>Furniere</c:v>
                </c:pt>
                <c:pt idx="3">
                  <c:v>Ververij</c:v>
                </c:pt>
                <c:pt idx="4">
                  <c:v>Destoop</c:v>
                </c:pt>
                <c:pt idx="5">
                  <c:v>Balcaen/Delrue invest</c:v>
                </c:pt>
                <c:pt idx="6">
                  <c:v>cima-nutrition</c:v>
                </c:pt>
                <c:pt idx="7">
                  <c:v>Vennootschap Frolan</c:v>
                </c:pt>
                <c:pt idx="8">
                  <c:v>Weedries</c:v>
                </c:pt>
                <c:pt idx="9">
                  <c:v>Venn De Kleine Prins - Werner Saelens</c:v>
                </c:pt>
                <c:pt idx="10">
                  <c:v>Reynaert</c:v>
                </c:pt>
                <c:pt idx="11">
                  <c:v>onderneming</c:v>
                </c:pt>
                <c:pt idx="12">
                  <c:v>Steverlynck</c:v>
                </c:pt>
                <c:pt idx="13">
                  <c:v>stationsomgeving</c:v>
                </c:pt>
                <c:pt idx="14">
                  <c:v>Vanhoutte</c:v>
                </c:pt>
                <c:pt idx="15">
                  <c:v>BBC</c:v>
                </c:pt>
                <c:pt idx="16">
                  <c:v>Venn. PVD</c:v>
                </c:pt>
                <c:pt idx="17">
                  <c:v>Pyromedia</c:v>
                </c:pt>
                <c:pt idx="18">
                  <c:v>Venn. Uniproject</c:v>
                </c:pt>
                <c:pt idx="19">
                  <c:v>Venn. Leie Invest - Lafaut Investment</c:v>
                </c:pt>
                <c:pt idx="20">
                  <c:v>BKCP Bank</c:v>
                </c:pt>
                <c:pt idx="21">
                  <c:v>Vennootschap Heirweg </c:v>
                </c:pt>
                <c:pt idx="22">
                  <c:v>Huis + magazijn Venn. Deroo</c:v>
                </c:pt>
                <c:pt idx="23">
                  <c:v>Venn. Beaupre</c:v>
                </c:pt>
                <c:pt idx="24">
                  <c:v>Ruïne - deel van RUP Blekerij</c:v>
                </c:pt>
                <c:pt idx="25">
                  <c:v>Draaisma en Desmet</c:v>
                </c:pt>
                <c:pt idx="26">
                  <c:v>Stadseigendom (SOK?)</c:v>
                </c:pt>
                <c:pt idx="27">
                  <c:v>Thomas Goethals Advocaat</c:v>
                </c:pt>
              </c:strCache>
            </c:strRef>
          </c:cat>
          <c:val>
            <c:numRef>
              <c:f>dashboard!$T$6:$T$34</c:f>
              <c:numCache>
                <c:formatCode>General</c:formatCode>
                <c:ptCount val="28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-1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"/>
        <c:axId val="189465920"/>
        <c:axId val="189466480"/>
      </c:barChart>
      <c:catAx>
        <c:axId val="189465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l-BE"/>
          </a:p>
        </c:txPr>
        <c:crossAx val="189466480"/>
        <c:crossesAt val="-36"/>
        <c:auto val="1"/>
        <c:lblAlgn val="ctr"/>
        <c:lblOffset val="100"/>
        <c:noMultiLvlLbl val="0"/>
      </c:catAx>
      <c:valAx>
        <c:axId val="18946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46592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Lines="5" dropStyle="combo" dx="16" fmlaLink="$M$15" fmlaRange="$K$3:$K$7" noThreeD="1" val="0"/>
</file>

<file path=xl/ctrlProps/ctrlProp11.xml><?xml version="1.0" encoding="utf-8"?>
<formControlPr xmlns="http://schemas.microsoft.com/office/spreadsheetml/2009/9/main" objectType="CheckBox" checked="Checked" fmlaLink="$L$15" lockText="1" noThreeD="1"/>
</file>

<file path=xl/ctrlProps/ctrlProp12.xml><?xml version="1.0" encoding="utf-8"?>
<formControlPr xmlns="http://schemas.microsoft.com/office/spreadsheetml/2009/9/main" objectType="Drop" dropLines="5" dropStyle="combo" dx="16" fmlaLink="$M$16" fmlaRange="$K$3:$K$7" noThreeD="1" val="0"/>
</file>

<file path=xl/ctrlProps/ctrlProp13.xml><?xml version="1.0" encoding="utf-8"?>
<formControlPr xmlns="http://schemas.microsoft.com/office/spreadsheetml/2009/9/main" objectType="CheckBox" checked="Checked" fmlaLink="$L$16" lockText="1" noThreeD="1"/>
</file>

<file path=xl/ctrlProps/ctrlProp14.xml><?xml version="1.0" encoding="utf-8"?>
<formControlPr xmlns="http://schemas.microsoft.com/office/spreadsheetml/2009/9/main" objectType="Drop" dropLines="5" dropStyle="combo" dx="16" fmlaLink="$M$14" fmlaRange="$K$3:$K$7" noThreeD="1" val="0"/>
</file>

<file path=xl/ctrlProps/ctrlProp15.xml><?xml version="1.0" encoding="utf-8"?>
<formControlPr xmlns="http://schemas.microsoft.com/office/spreadsheetml/2009/9/main" objectType="CheckBox" checked="Checked" fmlaLink="$L$14" lockText="1" noThreeD="1"/>
</file>

<file path=xl/ctrlProps/ctrlProp16.xml><?xml version="1.0" encoding="utf-8"?>
<formControlPr xmlns="http://schemas.microsoft.com/office/spreadsheetml/2009/9/main" objectType="Drop" dropLines="5" dropStyle="combo" dx="16" fmlaLink="$M$11" fmlaRange="$K$3:$K$7" noThreeD="1" val="0"/>
</file>

<file path=xl/ctrlProps/ctrlProp17.xml><?xml version="1.0" encoding="utf-8"?>
<formControlPr xmlns="http://schemas.microsoft.com/office/spreadsheetml/2009/9/main" objectType="CheckBox" checked="Checked" fmlaLink="$L$11" lockText="1" noThreeD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5" dropStyle="combo" dx="16" fmlaLink="$M$10" fmlaRange="$K$3:$K$7" noThreeD="1" val="0"/>
</file>

<file path=xl/ctrlProps/ctrlProp7.xml><?xml version="1.0" encoding="utf-8"?>
<formControlPr xmlns="http://schemas.microsoft.com/office/spreadsheetml/2009/9/main" objectType="CheckBox" checked="Checked" fmlaLink="$L$10" lockText="1" noThreeD="1"/>
</file>

<file path=xl/ctrlProps/ctrlProp8.xml><?xml version="1.0" encoding="utf-8"?>
<formControlPr xmlns="http://schemas.microsoft.com/office/spreadsheetml/2009/9/main" objectType="Drop" dropLines="5" dropStyle="combo" dx="16" fmlaLink="$M$13" fmlaRange="$K$3:$K$7" noThreeD="1" val="0"/>
</file>

<file path=xl/ctrlProps/ctrlProp9.xml><?xml version="1.0" encoding="utf-8"?>
<formControlPr xmlns="http://schemas.microsoft.com/office/spreadsheetml/2009/9/main" objectType="CheckBox" checked="Checked" fmlaLink="$L$1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29</xdr:row>
      <xdr:rowOff>47625</xdr:rowOff>
    </xdr:from>
    <xdr:to>
      <xdr:col>2</xdr:col>
      <xdr:colOff>2394857</xdr:colOff>
      <xdr:row>35</xdr:row>
      <xdr:rowOff>156482</xdr:rowOff>
    </xdr:to>
    <xdr:grpSp>
      <xdr:nvGrpSpPr>
        <xdr:cNvPr id="11" name="Group 10"/>
        <xdr:cNvGrpSpPr/>
      </xdr:nvGrpSpPr>
      <xdr:grpSpPr>
        <a:xfrm>
          <a:off x="1485900" y="5400675"/>
          <a:ext cx="2004332" cy="1251857"/>
          <a:chOff x="571340" y="10640786"/>
          <a:chExt cx="2109107" cy="1251857"/>
        </a:xfrm>
      </xdr:grpSpPr>
      <xdr:sp macro="" textlink="">
        <xdr:nvSpPr>
          <xdr:cNvPr id="12" name="Rectangle 11"/>
          <xdr:cNvSpPr/>
        </xdr:nvSpPr>
        <xdr:spPr>
          <a:xfrm>
            <a:off x="571340" y="10640786"/>
            <a:ext cx="2109107" cy="125185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3" name="Picture 12" descr="F:\A\10\41 - HUISSTIJL\LOGO andere\logos Vlaanderen\logo Agentschap Ondernemen\logo AO+met steun+via pact 2020 (2)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995"/>
          <a:stretch/>
        </xdr:blipFill>
        <xdr:spPr bwMode="auto">
          <a:xfrm>
            <a:off x="625929" y="11377287"/>
            <a:ext cx="2032000" cy="4708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 descr="F:\A\10\41 - HUISSTIJL\LOGO andere\logos Vlaanderen\logo Agentschap Ondernemen\logo AO+met steun+via pact 2020 (2)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8549"/>
          <a:stretch/>
        </xdr:blipFill>
        <xdr:spPr bwMode="auto">
          <a:xfrm>
            <a:off x="598713" y="10649482"/>
            <a:ext cx="2016125" cy="6425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19050</xdr:colOff>
      <xdr:row>29</xdr:row>
      <xdr:rowOff>38100</xdr:rowOff>
    </xdr:from>
    <xdr:to>
      <xdr:col>2</xdr:col>
      <xdr:colOff>342900</xdr:colOff>
      <xdr:row>35</xdr:row>
      <xdr:rowOff>150536</xdr:rowOff>
    </xdr:to>
    <xdr:pic>
      <xdr:nvPicPr>
        <xdr:cNvPr id="15" name="Picture 14" descr="http://www.leiedal.be/sites/leiedal/files/styles/halve_pagina_240/public/media/leiedal_-_huisstijl_bijbel8_1.jpg?itok=fls9PEFu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83" t="11666" r="32083" b="10000"/>
        <a:stretch/>
      </xdr:blipFill>
      <xdr:spPr bwMode="auto">
        <a:xfrm>
          <a:off x="209550" y="4324350"/>
          <a:ext cx="1228725" cy="1255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12</xdr:row>
      <xdr:rowOff>0</xdr:rowOff>
    </xdr:to>
    <xdr:pic>
      <xdr:nvPicPr>
        <xdr:cNvPr id="8" name="irc_mi" descr="http://www.leiedal.be/sites/leiedal/files/styles/carrousel-banner/public/media/torkonjestraat_2.jpg?itok=0dtXlp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400050</xdr:colOff>
      <xdr:row>2</xdr:row>
      <xdr:rowOff>76201</xdr:rowOff>
    </xdr:from>
    <xdr:to>
      <xdr:col>2</xdr:col>
      <xdr:colOff>3676650</xdr:colOff>
      <xdr:row>6</xdr:row>
      <xdr:rowOff>114301</xdr:rowOff>
    </xdr:to>
    <xdr:sp macro="" textlink="">
      <xdr:nvSpPr>
        <xdr:cNvPr id="3" name="TextBox 2"/>
        <xdr:cNvSpPr txBox="1"/>
      </xdr:nvSpPr>
      <xdr:spPr>
        <a:xfrm>
          <a:off x="590550" y="457201"/>
          <a:ext cx="418147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4400" b="1">
              <a:solidFill>
                <a:schemeClr val="bg1"/>
              </a:solidFill>
            </a:rPr>
            <a:t>Focusinstrument</a:t>
          </a:r>
        </a:p>
      </xdr:txBody>
    </xdr:sp>
    <xdr:clientData/>
  </xdr:twoCellAnchor>
  <xdr:twoCellAnchor>
    <xdr:from>
      <xdr:col>2</xdr:col>
      <xdr:colOff>1571625</xdr:colOff>
      <xdr:row>5</xdr:row>
      <xdr:rowOff>152401</xdr:rowOff>
    </xdr:from>
    <xdr:to>
      <xdr:col>5</xdr:col>
      <xdr:colOff>266700</xdr:colOff>
      <xdr:row>10</xdr:row>
      <xdr:rowOff>1</xdr:rowOff>
    </xdr:to>
    <xdr:sp macro="" textlink="">
      <xdr:nvSpPr>
        <xdr:cNvPr id="16" name="TextBox 15"/>
        <xdr:cNvSpPr txBox="1"/>
      </xdr:nvSpPr>
      <xdr:spPr>
        <a:xfrm>
          <a:off x="2667000" y="1104901"/>
          <a:ext cx="418147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4000" b="1" i="1">
              <a:solidFill>
                <a:schemeClr val="bg1"/>
              </a:solidFill>
            </a:rPr>
            <a:t>handleiding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26</xdr:row>
          <xdr:rowOff>152400</xdr:rowOff>
        </xdr:from>
        <xdr:to>
          <xdr:col>2</xdr:col>
          <xdr:colOff>1476375</xdr:colOff>
          <xdr:row>28</xdr:row>
          <xdr:rowOff>95250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0" i="0" u="none" strike="noStrike" baseline="0">
                  <a:solidFill>
                    <a:srgbClr val="000000"/>
                  </a:solidFill>
                  <a:latin typeface="Calibri"/>
                </a:rPr>
                <a:t>Open Dashboard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22</xdr:row>
          <xdr:rowOff>19050</xdr:rowOff>
        </xdr:from>
        <xdr:to>
          <xdr:col>2</xdr:col>
          <xdr:colOff>1257300</xdr:colOff>
          <xdr:row>23</xdr:row>
          <xdr:rowOff>133350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0" i="0" u="none" strike="noStrike" baseline="0">
                  <a:solidFill>
                    <a:srgbClr val="000000"/>
                  </a:solidFill>
                  <a:latin typeface="Calibri"/>
                </a:rPr>
                <a:t>Aanvullen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1352550</xdr:colOff>
          <xdr:row>22</xdr:row>
          <xdr:rowOff>19050</xdr:rowOff>
        </xdr:from>
        <xdr:to>
          <xdr:col>2</xdr:col>
          <xdr:colOff>2552700</xdr:colOff>
          <xdr:row>23</xdr:row>
          <xdr:rowOff>142875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0" i="0" u="none" strike="noStrike" baseline="0">
                  <a:solidFill>
                    <a:srgbClr val="000000"/>
                  </a:solidFill>
                  <a:latin typeface="Calibri"/>
                </a:rPr>
                <a:t>Bewerken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1361</xdr:colOff>
      <xdr:row>55</xdr:row>
      <xdr:rowOff>95250</xdr:rowOff>
    </xdr:from>
    <xdr:to>
      <xdr:col>2</xdr:col>
      <xdr:colOff>2722</xdr:colOff>
      <xdr:row>62</xdr:row>
      <xdr:rowOff>13607</xdr:rowOff>
    </xdr:to>
    <xdr:grpSp>
      <xdr:nvGrpSpPr>
        <xdr:cNvPr id="21" name="Group 20"/>
        <xdr:cNvGrpSpPr/>
      </xdr:nvGrpSpPr>
      <xdr:grpSpPr>
        <a:xfrm>
          <a:off x="137432" y="11443607"/>
          <a:ext cx="2001611" cy="1251857"/>
          <a:chOff x="571340" y="10640786"/>
          <a:chExt cx="2109107" cy="1251857"/>
        </a:xfrm>
      </xdr:grpSpPr>
      <xdr:sp macro="" textlink="">
        <xdr:nvSpPr>
          <xdr:cNvPr id="22" name="Rectangle 21"/>
          <xdr:cNvSpPr/>
        </xdr:nvSpPr>
        <xdr:spPr>
          <a:xfrm>
            <a:off x="571340" y="10640786"/>
            <a:ext cx="2109107" cy="125185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23" name="Picture 22" descr="F:\A\10\41 - HUISSTIJL\LOGO andere\logos Vlaanderen\logo Agentschap Ondernemen\logo AO+met steun+via pact 2020 (2)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995"/>
          <a:stretch/>
        </xdr:blipFill>
        <xdr:spPr bwMode="auto">
          <a:xfrm>
            <a:off x="625929" y="11377287"/>
            <a:ext cx="2032000" cy="4708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Picture 23" descr="F:\A\10\41 - HUISSTIJL\LOGO andere\logos Vlaanderen\logo Agentschap Ondernemen\logo AO+met steun+via pact 2020 (2)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8549"/>
          <a:stretch/>
        </xdr:blipFill>
        <xdr:spPr bwMode="auto">
          <a:xfrm>
            <a:off x="598713" y="10649482"/>
            <a:ext cx="2016125" cy="6425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122465</xdr:colOff>
      <xdr:row>44</xdr:row>
      <xdr:rowOff>95248</xdr:rowOff>
    </xdr:from>
    <xdr:to>
      <xdr:col>2</xdr:col>
      <xdr:colOff>0</xdr:colOff>
      <xdr:row>55</xdr:row>
      <xdr:rowOff>57383</xdr:rowOff>
    </xdr:to>
    <xdr:pic>
      <xdr:nvPicPr>
        <xdr:cNvPr id="26" name="Picture 25" descr="http://www.leiedal.be/sites/leiedal/files/styles/halve_pagina_240/public/media/leiedal_-_huisstijl_bijbel8_1.jpg?itok=fls9PEFu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83" t="11666" r="32083" b="10000"/>
        <a:stretch/>
      </xdr:blipFill>
      <xdr:spPr bwMode="auto">
        <a:xfrm>
          <a:off x="122465" y="8273141"/>
          <a:ext cx="2013856" cy="205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122466</xdr:colOff>
      <xdr:row>2</xdr:row>
      <xdr:rowOff>40822</xdr:rowOff>
    </xdr:from>
    <xdr:to>
      <xdr:col>9</xdr:col>
      <xdr:colOff>13610</xdr:colOff>
      <xdr:row>62</xdr:row>
      <xdr:rowOff>40822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40820</xdr:colOff>
      <xdr:row>2</xdr:row>
      <xdr:rowOff>27214</xdr:rowOff>
    </xdr:from>
    <xdr:to>
      <xdr:col>14</xdr:col>
      <xdr:colOff>1823356</xdr:colOff>
      <xdr:row>17</xdr:row>
      <xdr:rowOff>54428</xdr:rowOff>
    </xdr:to>
    <xdr:sp macro="" textlink="" fLocksText="0">
      <xdr:nvSpPr>
        <xdr:cNvPr id="3" name="TextBox 2"/>
        <xdr:cNvSpPr txBox="1"/>
      </xdr:nvSpPr>
      <xdr:spPr>
        <a:xfrm>
          <a:off x="12709070" y="81643"/>
          <a:ext cx="8082643" cy="29119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2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handleiding</a:t>
          </a:r>
          <a:r>
            <a:rPr lang="nl-BE" sz="2800"/>
            <a:t> </a:t>
          </a:r>
          <a:r>
            <a:rPr lang="nl-B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BE"/>
            <a:t> </a:t>
          </a:r>
        </a:p>
        <a:p>
          <a:endParaRPr lang="nl-BE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 linksboven in de grafiek kunt u de gewenste gemeente en de type site selecteren.</a:t>
          </a:r>
          <a:b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l-BE" sz="1600"/>
            <a:t> </a:t>
          </a: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 instellen wegingen per criteria via de opties aan de linkerkant</a:t>
          </a:r>
          <a:r>
            <a:rPr lang="nl-BE" sz="1600"/>
            <a:t> </a:t>
          </a: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via het vinkje wordt het betreffende criteria al dan niet in de berekening opgenomen.</a:t>
          </a:r>
          <a:r>
            <a:rPr lang="nl-BE" sz="1600"/>
            <a:t> </a:t>
          </a: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 weging kan aangeduid worden van 1 tot 5.</a:t>
          </a:r>
          <a:r>
            <a:rPr lang="nl-BE" sz="1600"/>
            <a:t> </a:t>
          </a: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 iedere selectie dien je op de knop "weging toepassen" te drukken</a:t>
          </a:r>
          <a:b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l-BE" sz="1600"/>
            <a:t> </a:t>
          </a:r>
        </a:p>
        <a:p>
          <a:r>
            <a:rPr lang="nl-B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via de knop Reset worden de wegingen op 1 gezet en alle criteria opnieuw geselecteerd.</a:t>
          </a:r>
          <a:r>
            <a:rPr lang="nl-BE" sz="16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1009650</xdr:colOff>
          <xdr:row>23</xdr:row>
          <xdr:rowOff>9525</xdr:rowOff>
        </xdr:from>
        <xdr:to>
          <xdr:col>1</xdr:col>
          <xdr:colOff>1971675</xdr:colOff>
          <xdr:row>25</xdr:row>
          <xdr:rowOff>190500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0" i="0" u="none" strike="noStrike" baseline="0">
                  <a:solidFill>
                    <a:srgbClr val="000000"/>
                  </a:solidFill>
                  <a:latin typeface="Calibri"/>
                </a:rPr>
                <a:t>Weging Toepassen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23</xdr:row>
          <xdr:rowOff>9525</xdr:rowOff>
        </xdr:from>
        <xdr:to>
          <xdr:col>1</xdr:col>
          <xdr:colOff>1019175</xdr:colOff>
          <xdr:row>25</xdr:row>
          <xdr:rowOff>190500</xdr:rowOff>
        </xdr:to>
        <xdr:sp macro="" textlink="">
          <xdr:nvSpPr>
            <xdr:cNvPr id="15362" name="Button 2" descr="Reset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0" i="0" u="none" strike="noStrike" baseline="0">
                  <a:solidFill>
                    <a:srgbClr val="000000"/>
                  </a:solidFill>
                  <a:latin typeface="Calibri"/>
                </a:rPr>
                <a:t>Reset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57150</xdr:rowOff>
        </xdr:from>
        <xdr:to>
          <xdr:col>1</xdr:col>
          <xdr:colOff>1085850</xdr:colOff>
          <xdr:row>7</xdr:row>
          <xdr:rowOff>85725</xdr:rowOff>
        </xdr:to>
        <xdr:sp macro="" textlink="">
          <xdr:nvSpPr>
            <xdr:cNvPr id="15363" name="Drop Down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171450</xdr:rowOff>
        </xdr:from>
        <xdr:to>
          <xdr:col>1</xdr:col>
          <xdr:colOff>371475</xdr:colOff>
          <xdr:row>7</xdr:row>
          <xdr:rowOff>142875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19050</xdr:rowOff>
        </xdr:from>
        <xdr:to>
          <xdr:col>1</xdr:col>
          <xdr:colOff>1085850</xdr:colOff>
          <xdr:row>10</xdr:row>
          <xdr:rowOff>38100</xdr:rowOff>
        </xdr:to>
        <xdr:sp macro="" textlink="">
          <xdr:nvSpPr>
            <xdr:cNvPr id="15365" name="Drop Dow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133350</xdr:rowOff>
        </xdr:from>
        <xdr:to>
          <xdr:col>1</xdr:col>
          <xdr:colOff>371475</xdr:colOff>
          <xdr:row>10</xdr:row>
          <xdr:rowOff>114300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18</xdr:row>
          <xdr:rowOff>19050</xdr:rowOff>
        </xdr:from>
        <xdr:to>
          <xdr:col>1</xdr:col>
          <xdr:colOff>1085850</xdr:colOff>
          <xdr:row>19</xdr:row>
          <xdr:rowOff>47625</xdr:rowOff>
        </xdr:to>
        <xdr:sp macro="" textlink="">
          <xdr:nvSpPr>
            <xdr:cNvPr id="15367" name="Drop Down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142875</xdr:rowOff>
        </xdr:from>
        <xdr:to>
          <xdr:col>1</xdr:col>
          <xdr:colOff>371475</xdr:colOff>
          <xdr:row>19</xdr:row>
          <xdr:rowOff>114300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19050</xdr:rowOff>
        </xdr:from>
        <xdr:to>
          <xdr:col>1</xdr:col>
          <xdr:colOff>1085850</xdr:colOff>
          <xdr:row>22</xdr:row>
          <xdr:rowOff>38100</xdr:rowOff>
        </xdr:to>
        <xdr:sp macro="" textlink="">
          <xdr:nvSpPr>
            <xdr:cNvPr id="15369" name="Drop Down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133350</xdr:rowOff>
        </xdr:from>
        <xdr:to>
          <xdr:col>1</xdr:col>
          <xdr:colOff>371475</xdr:colOff>
          <xdr:row>22</xdr:row>
          <xdr:rowOff>28575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</xdr:rowOff>
        </xdr:from>
        <xdr:to>
          <xdr:col>1</xdr:col>
          <xdr:colOff>1085850</xdr:colOff>
          <xdr:row>13</xdr:row>
          <xdr:rowOff>28575</xdr:rowOff>
        </xdr:to>
        <xdr:sp macro="" textlink="">
          <xdr:nvSpPr>
            <xdr:cNvPr id="15371" name="Drop Down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123825</xdr:rowOff>
        </xdr:from>
        <xdr:to>
          <xdr:col>1</xdr:col>
          <xdr:colOff>371475</xdr:colOff>
          <xdr:row>13</xdr:row>
          <xdr:rowOff>104775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15</xdr:row>
          <xdr:rowOff>38100</xdr:rowOff>
        </xdr:from>
        <xdr:to>
          <xdr:col>1</xdr:col>
          <xdr:colOff>1085850</xdr:colOff>
          <xdr:row>16</xdr:row>
          <xdr:rowOff>66675</xdr:rowOff>
        </xdr:to>
        <xdr:sp macro="" textlink="">
          <xdr:nvSpPr>
            <xdr:cNvPr id="15373" name="Drop Down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161925</xdr:rowOff>
        </xdr:from>
        <xdr:to>
          <xdr:col>1</xdr:col>
          <xdr:colOff>371475</xdr:colOff>
          <xdr:row>16</xdr:row>
          <xdr:rowOff>133350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0.24362</cdr:x>
      <cdr:y>0</cdr:y>
    </cdr:from>
    <cdr:to>
      <cdr:x>0.53158</cdr:x>
      <cdr:y>0.02518</cdr:y>
    </cdr:to>
    <cdr:sp macro="" textlink="dashboard!$T$3">
      <cdr:nvSpPr>
        <cdr:cNvPr id="2" name="TextBox 1"/>
        <cdr:cNvSpPr txBox="1"/>
      </cdr:nvSpPr>
      <cdr:spPr>
        <a:xfrm xmlns:a="http://schemas.openxmlformats.org/drawingml/2006/main">
          <a:off x="2519404" y="0"/>
          <a:ext cx="2977879" cy="312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6F6BE34-220B-497D-97C8-913466AA2C80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/>
            <a:t>verschillende gemeenten</a:t>
          </a:fld>
          <a:endParaRPr lang="nl-BE" sz="2400" b="1"/>
        </a:p>
      </cdr:txBody>
    </cdr:sp>
  </cdr:relSizeAnchor>
  <cdr:relSizeAnchor xmlns:cdr="http://schemas.openxmlformats.org/drawingml/2006/chartDrawing">
    <cdr:from>
      <cdr:x>0.15</cdr:x>
      <cdr:y>0</cdr:y>
    </cdr:from>
    <cdr:to>
      <cdr:x>0.27088</cdr:x>
      <cdr:y>0.03835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51213" y="0"/>
          <a:ext cx="1250087" cy="475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i="0" u="none" strike="noStrike">
              <a:solidFill>
                <a:srgbClr val="000000"/>
              </a:solidFill>
              <a:latin typeface="Calibri"/>
            </a:rPr>
            <a:t>gemeente:</a:t>
          </a:r>
          <a:endParaRPr lang="nl-BE" sz="1600" b="1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m Tack" refreshedDate="42244.770724652779" createdVersion="4" refreshedVersion="4" minRefreshableVersion="3" recordCount="192">
  <cacheSource type="worksheet">
    <worksheetSource ref="A1:W1048576" sheet="Data"/>
  </cacheSource>
  <cacheFields count="24">
    <cacheField name="NAAM" numFmtId="0">
      <sharedItems containsBlank="1" count="207">
        <s v="Nelca"/>
        <s v="Steverlynck"/>
        <s v="Deknudt decora"/>
        <s v="nieuw"/>
        <s v="garage Veys"/>
        <s v="Lanneau Paul"/>
        <s v="site Clarysse"/>
        <s v="site Denca"/>
        <s v="site Dem's"/>
        <s v="site Intervan/Levan"/>
        <s v="Wieme Zephir"/>
        <s v="TYBER-site"/>
        <s v="Cappelle"/>
        <s v="Stationsomgeving Lauwe-Novobloc-site"/>
        <s v="Vorm &amp; Design"/>
        <s v="Deknudt spiegelfabriek"/>
        <s v="Reynaert"/>
        <s v="stationsomgeving"/>
        <s v="Byttebier (/Francois Matthys(Mimotex))"/>
        <s v="Furniere"/>
        <s v="BBC"/>
        <s v="Vanhoutte"/>
        <s v="Weedries"/>
        <s v="Balcaen/Delrue invest"/>
        <s v="Destoop"/>
        <s v="Dhaene"/>
        <s v="Site SOFINAL - Fabrieksstraat"/>
        <s v="Dejaeghere + W&amp;Z betoncentrale"/>
        <s v="SOFINAL - Westerlaan"/>
        <s v="Site Weversstraat"/>
        <s v="Site Stow - Menenstraat 506"/>
        <s v="Herpels - Roodbaardstraat"/>
        <s v="Alliance-Ipso - Nieuwstraat 146"/>
        <s v="New Franco Belge Leiestraat 38/40/42"/>
        <s v="Site Steeno"/>
        <s v="Site Walcarius"/>
        <s v="Site Bertrem"/>
        <s v="Site Fabrimmo"/>
        <s v="site de laere"/>
        <s v="Site Evilo"/>
        <s v="Fenaux"/>
        <s v="Mileubelastend Industriegebied Nieuwenhuyse"/>
        <s v="Stroomop"/>
        <s v="Meubelen Deconinck"/>
        <s v="Westfields"/>
        <s v="Ex Wijnen De Clercq"/>
        <s v="Eandis"/>
        <s v="Marbralys"/>
        <s v="Site Bozestraat"/>
        <s v="Bissegem-station"/>
        <s v="Walotex"/>
        <s v="Site Devos - vroegere Lidl supermarkt"/>
        <s v="Vangansewinkel - Menenstraat 306"/>
        <s v="stallen vangeenberghe"/>
        <s v="Lidl"/>
        <s v="Ghesqiuère"/>
        <s v="Crack"/>
        <s v="Niet gekend"/>
        <s v="Villez"/>
        <s v="Sobelcard"/>
        <s v="tegelhuis Delvael"/>
        <s v="Movelta"/>
        <s v="Verstraete-Verbauwede"/>
        <s v="Deerlijkse NV Detis"/>
        <s v="Deknudt"/>
        <s v="Saggaert"/>
        <s v="sites vaartstraat"/>
        <s v="cima-nutrition"/>
        <s v="technische dienst"/>
        <s v="Ververij"/>
        <s v="??"/>
        <s v="?"/>
        <s v="solidor"/>
        <s v="autohandel Rubbens"/>
        <s v="Milieubelastende industrie Knokbeeklaan "/>
        <s v="Hanssens"/>
        <s v="Gullegemstraat 141"/>
        <s v="Roterijstraat 58"/>
        <s v="Roterijstraat 80"/>
        <s v="Roeselarestraat 125-127"/>
        <s v="Moorselestraat 120"/>
        <s v="Toekomststraat 56"/>
        <s v="Guido Gezellestraat 65"/>
        <s v="Neerhofstraat 55"/>
        <s v="Roeselarestraat 42 "/>
        <s v="Jan Breydelstraat 54"/>
        <s v="Lauwestraat 154"/>
        <s v="Menenstraat 163"/>
        <s v="Menenstraat 233 - 255 "/>
        <s v="Wittemolenstraat 191"/>
        <s v="Klaratex Lauwestraat137"/>
        <s v="Tuinstraat 10"/>
        <s v="Normadiëstraat 77"/>
        <s v="Dadizelestraat 32"/>
        <s v="Wittemolenstraat 212"/>
        <s v="Valvan "/>
        <s v="Ledegemstraat 199"/>
        <s v="Rozenstraat 132"/>
        <s v="Vrijstraat 39+"/>
        <s v="Karrestraat 21-23"/>
        <s v="Kezelberg 11"/>
        <s v="ledegemstraat 38-50"/>
        <s v="Overheulestraat 87-89"/>
        <s v="Rozenstraat 93b"/>
        <s v="Heerweg-Caesar Gezellestraat"/>
        <s v="Heerweg 60"/>
        <s v="Secretaris Vanmarckelaan 21-23"/>
        <s v="Wittemolenstraat 8"/>
        <s v="Sint-Janstraat 10"/>
        <s v="Warandestraat 12b"/>
        <s v="Karrestraat 57"/>
        <s v="Warandestraat 54"/>
        <s v="De Westakker 105"/>
        <s v="Bissegemstraat 145-195"/>
        <s v="Hugo verriestlaan 24"/>
        <s v="Koningin Fabiolastraat 130"/>
        <s v="Grootmoeders Koffie Kleine Ieperstraat 11"/>
        <s v="Dancing Lagoa"/>
        <s v="Site Fournier"/>
        <s v="Reznor"/>
        <s v="EVM-site "/>
        <s v="Autoparts"/>
        <s v="Galloo "/>
        <s v="Site Lavaert"/>
        <s v="Site Carlos Desmet"/>
        <s v="Primus"/>
        <s v="ideal spun decoene"/>
        <s v="TVH- Frematogroep Driemasten 126-130"/>
        <s v="Elektro David - Bissegemstraat"/>
        <s v="Aquiles Weverijstraat"/>
        <s v="Megibeg / Valcke - Menenstraat"/>
        <s v="Unigom Menenstraat"/>
        <s v="Clique Nachtegaalstraat"/>
        <s v="Jolipa"/>
        <s v="Gescova Menenstraat"/>
        <s v="Site Fabriekstraat"/>
        <s v="Douchy 2"/>
        <s v="Lighthouse ea Roeselarestraat"/>
        <s v="Cet motoren Bissegemstraat"/>
        <s v="Brille Moorselestraat"/>
        <s v="Parc Saint-Georges"/>
        <s v="Parc Saint Georges"/>
        <s v="Pilipili"/>
        <s v="Moulin"/>
        <s v="Beugnies Les Chocolats"/>
        <s v="JForce"/>
        <s v="Duthoo - Costeur"/>
        <s v="Domein Van De Vlaamse Mpy voor Watervoorziening"/>
        <s v="Cardinal"/>
        <s v="Casalis"/>
        <s v="Kordekor"/>
        <s v="Larstraat 206 - 't Hoveke "/>
        <s v="Poedermagazijnstraat 61 en +59"/>
        <s v="Bruggestraat 564 "/>
        <s v="Grote Weg 23 "/>
        <s v="Hogeweg +99 "/>
        <s v="Weverij Mirakelstraat"/>
        <s v="Slachthuizen Goossens"/>
        <s v="Weverij Vandenberghe"/>
        <s v="Visalux"/>
        <s v="Ghistelinck"/>
        <s v="Vlieghe"/>
        <s v="Continuga"/>
        <s v="Huis + magazijn Venn. Deroo"/>
        <s v="Thomas Goethals Advocaat"/>
        <s v="Vennootschap Frolan"/>
        <s v="Vennootschap Heirweg "/>
        <s v="De Tavernier M &amp; Vanhaecke K."/>
        <s v="Vennootschap"/>
        <m/>
        <s v="Venn De Kleine Prins - Werner Saelens"/>
        <s v="La Fonciere De Ladrier / A. Trepant"/>
        <s v="Site Mewaf (Van Marcke)"/>
        <s v="Draaisma en Desmet"/>
        <s v="Venn. Uniproject"/>
        <s v="Delobelle"/>
        <s v="Stadseigendom (SOK?)"/>
        <s v="Rup Blekerij"/>
        <s v="Venn. PVD"/>
        <s v="BKCP Bank"/>
        <s v="Ruïne - deel van RUP Blekerij"/>
        <s v="Venn. Leie Invest - Lafaut Investment"/>
        <s v="Venn. Beaupre"/>
        <s v="Valcke "/>
        <s v="Pyromedia"/>
        <s v="onderneming"/>
        <s v="" u="1"/>
        <s v="Transfo" u="1"/>
        <s v="Oostlaan 14" u="1"/>
        <s v="Idealspun - Europalaan" u="1"/>
        <s v="Forez" u="1"/>
        <s v="Stationsomgeving Lauwe" u="1"/>
        <s v="Lauwestraat137" u="1"/>
        <s v="Kleine Ieperstraat 11" u="1"/>
        <s v="Site Fabriekstraat - Kortrijkstraat 216" u="1"/>
        <s v="Site Stijn Streuvelslaan" u="1"/>
        <s v="Byttebier" u="1"/>
        <s v="Huttegem + Escolys" u="1"/>
        <s v="Brille - Moorselestraat 183" u="1"/>
        <s v="Oostlaan 7" u="1"/>
        <s v="Mewaf" u="1"/>
        <s v="Descamps" u="1"/>
        <s v="Brustor" u="1"/>
        <s v="Kezelberg 22" u="1"/>
        <s v="Overheulestraat 93" u="1"/>
        <s v="Deleu" u="1"/>
        <s v="Huttegem" u="1"/>
      </sharedItems>
    </cacheField>
    <cacheField name="ACTIVITEIT" numFmtId="0">
      <sharedItems containsBlank="1"/>
    </cacheField>
    <cacheField name="OPMERKING" numFmtId="0">
      <sharedItems containsBlank="1"/>
    </cacheField>
    <cacheField name="HINDER" numFmtId="0">
      <sharedItems containsBlank="1"/>
    </cacheField>
    <cacheField name="TYPE" numFmtId="0">
      <sharedItems containsBlank="1" count="5">
        <s v="in herontwikkeling / herontwikkeld"/>
        <s v="leegstand"/>
        <s v="actief"/>
        <s v="potentieel"/>
        <m/>
      </sharedItems>
    </cacheField>
    <cacheField name="gemeente" numFmtId="0">
      <sharedItems containsBlank="1" count="31">
        <s v="Lendelede"/>
        <s v="Anzegem"/>
        <s v="Deerlijk"/>
        <s v="Avelgem"/>
        <s v="Menen"/>
        <s v="Waregem"/>
        <s v="Wevelgem"/>
        <s v="Zwevegem"/>
        <s v="Kuurne"/>
        <s v="Kortrijk"/>
        <s v="Harelbeke"/>
        <s v="Wervik"/>
        <s v="Spiere-Helkijn"/>
        <m/>
        <s v="Menen "/>
        <s v="Kortrijk (Hoveniersstraat 19)"/>
        <s v="Kortrijk (Deken Degryselaan +15)"/>
        <s v="Kortrijk (Doornikserijksweg 381)"/>
        <s v="Kortrijk (Torkonjestraat 100)"/>
        <s v="Kortrijk (Marionetten 14)"/>
        <s v="Kortrijk - Meensesteenweg 1/7"/>
        <s v="Kortrijk - Torkonjestraat 75"/>
        <s v="Kortrijk - Zwevegemsestraat 31"/>
        <s v="Kortrijk - Doornstraat 4/6"/>
        <s v="Kortrijk - Doorniksestraat 38"/>
        <s v="Kortrijk - Havenkaai +5"/>
        <s v="Kortrijk - Pastoriestraat 8/10"/>
        <s v="Kortrijk - Condédreef +97"/>
        <s v="Kortrijk - Mellestraat 148"/>
        <s v="Gullegem" u="1"/>
        <s v="Moorsele" u="1"/>
      </sharedItems>
    </cacheField>
    <cacheField name="Draagvlak" numFmtId="0">
      <sharedItems containsBlank="1" containsMixedTypes="1" containsNumber="1" containsInteger="1" minValue="1" maxValue="1"/>
    </cacheField>
    <cacheField name="Impact" numFmtId="0">
      <sharedItems containsBlank="1" containsMixedTypes="1" containsNumber="1" containsInteger="1" minValue="0" maxValue="0"/>
    </cacheField>
    <cacheField name="Bereikbaarheid" numFmtId="0">
      <sharedItems containsBlank="1" containsMixedTypes="1" containsNumber="1" containsInteger="1" minValue="0" maxValue="0"/>
    </cacheField>
    <cacheField name="Bouwfys_Kwal" numFmtId="0">
      <sharedItems containsBlank="1" containsMixedTypes="1" containsNumber="1" containsInteger="1" minValue="1" maxValue="1"/>
    </cacheField>
    <cacheField name="Verwevingsgraad" numFmtId="0">
      <sharedItems containsBlank="1" containsMixedTypes="1" containsNumber="1" containsInteger="1" minValue="1" maxValue="1"/>
    </cacheField>
    <cacheField name="Complexiteit" numFmtId="0">
      <sharedItems containsBlank="1" containsMixedTypes="1" containsNumber="1" containsInteger="1" minValue="1" maxValue="1"/>
    </cacheField>
    <cacheField name="Proactief" numFmtId="0">
      <sharedItems containsBlank="1"/>
    </cacheField>
    <cacheField name="Leegstand" numFmtId="0">
      <sharedItems containsBlank="1" containsMixedTypes="1" containsNumber="1" containsInteger="1" minValue="1" maxValue="1"/>
    </cacheField>
    <cacheField name="Urgentie" numFmtId="0">
      <sharedItems containsBlank="1" containsMixedTypes="1" containsNumber="1" containsInteger="1" minValue="1" maxValue="1"/>
    </cacheField>
    <cacheField name="PROSPECTIE" numFmtId="0">
      <sharedItems containsBlank="1"/>
    </cacheField>
    <cacheField name="wDraagvlak" numFmtId="0">
      <sharedItems containsString="0" containsBlank="1" containsNumber="1" containsInteger="1" minValue="-1" maxValue="1"/>
    </cacheField>
    <cacheField name="wImpact" numFmtId="0">
      <sharedItems containsString="0" containsBlank="1" containsNumber="1" containsInteger="1" minValue="-1" maxValue="1"/>
    </cacheField>
    <cacheField name="wBereikbaarheid" numFmtId="0">
      <sharedItems containsString="0" containsBlank="1" containsNumber="1" containsInteger="1" minValue="-1" maxValue="1"/>
    </cacheField>
    <cacheField name="wBOUWFYS_KW" numFmtId="0">
      <sharedItems containsNonDate="0" containsString="0" containsBlank="1"/>
    </cacheField>
    <cacheField name="wVERWEVINGS" numFmtId="0">
      <sharedItems containsString="0" containsBlank="1" containsNumber="1" containsInteger="1" minValue="-1" maxValue="1"/>
    </cacheField>
    <cacheField name="wCOMPLEXITE" numFmtId="0">
      <sharedItems containsString="0" containsBlank="1" containsNumber="1" containsInteger="1" minValue="-1" maxValue="1"/>
    </cacheField>
    <cacheField name="wLEEGSTAND" numFmtId="0">
      <sharedItems containsString="0" containsBlank="1" containsNumber="1" containsInteger="1" minValue="-1" maxValue="1"/>
    </cacheField>
    <cacheField name="samen" numFmtId="0" formula="wDraagvlak+wImpact+wBereikbaarheid+wBOUWFYS_KW+wBOUWFYS_KW+wVERWEVINGS+wCOMPLEXITE+wLEEGSTAND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s v="leegstand/in herontwikkeling"/>
    <s v="RUP goedgekeurd"/>
    <s v="van milieubelastend naar lokale bedrijvigheid"/>
    <x v="0"/>
    <x v="0"/>
    <s v="1"/>
    <s v="1"/>
    <s v="0"/>
    <s v="0"/>
    <s v="0"/>
    <s v="1"/>
    <s v=" "/>
    <s v="-1"/>
    <s v="1"/>
    <s v=" "/>
    <n v="1"/>
    <n v="1"/>
    <n v="0"/>
    <m/>
    <n v="0"/>
    <n v="1"/>
    <n v="-1"/>
  </r>
  <r>
    <x v="1"/>
    <s v="textiel"/>
    <s v="RUP in opmaak"/>
    <s v=""/>
    <x v="0"/>
    <x v="1"/>
    <s v="0"/>
    <s v="1"/>
    <s v="0"/>
    <s v="0"/>
    <s v="-1"/>
    <s v="0"/>
    <s v=" "/>
    <s v="0"/>
    <s v="1"/>
    <s v="Nee"/>
    <n v="0"/>
    <n v="1"/>
    <n v="0"/>
    <m/>
    <n v="-1"/>
    <n v="0"/>
    <n v="0"/>
  </r>
  <r>
    <x v="2"/>
    <s v="leegstand"/>
    <s v=""/>
    <s v=""/>
    <x v="1"/>
    <x v="2"/>
    <s v="0"/>
    <s v="1"/>
    <s v="0"/>
    <s v="0"/>
    <s v="0"/>
    <s v="1"/>
    <s v="Ja"/>
    <s v="1"/>
    <s v="1"/>
    <s v="Ja"/>
    <n v="0"/>
    <n v="1"/>
    <n v="0"/>
    <m/>
    <n v="0"/>
    <n v="1"/>
    <n v="1"/>
  </r>
  <r>
    <x v="3"/>
    <s v="drankencentrale"/>
    <s v=""/>
    <s v="nee"/>
    <x v="2"/>
    <x v="3"/>
    <s v="1"/>
    <s v="0"/>
    <s v="0"/>
    <s v="0"/>
    <s v="0"/>
    <s v="0"/>
    <s v=" "/>
    <s v="1"/>
    <s v="1"/>
    <s v="Nee"/>
    <n v="1"/>
    <n v="0"/>
    <n v="0"/>
    <m/>
    <n v="0"/>
    <n v="0"/>
    <n v="1"/>
  </r>
  <r>
    <x v="4"/>
    <s v="autogarage"/>
    <s v=""/>
    <s v=""/>
    <x v="1"/>
    <x v="3"/>
    <s v="0"/>
    <s v="-1"/>
    <s v="0"/>
    <s v="0"/>
    <s v="0"/>
    <s v="0"/>
    <s v="Ja"/>
    <s v="1"/>
    <s v="0"/>
    <s v="Nee"/>
    <n v="0"/>
    <n v="-1"/>
    <n v="0"/>
    <m/>
    <n v="0"/>
    <n v="0"/>
    <n v="1"/>
  </r>
  <r>
    <x v="5"/>
    <s v="bouwmaterialen"/>
    <s v="op koer komen 3 nieuwe woningen + garages"/>
    <s v=""/>
    <x v="0"/>
    <x v="3"/>
    <s v="0"/>
    <s v="0"/>
    <s v="0"/>
    <s v="0"/>
    <s v="0"/>
    <s v="0"/>
    <s v="Ja"/>
    <s v="-1"/>
    <s v="-1"/>
    <s v="Nee"/>
    <n v="0"/>
    <n v="0"/>
    <n v="0"/>
    <m/>
    <n v="0"/>
    <n v="0"/>
    <n v="-1"/>
  </r>
  <r>
    <x v="6"/>
    <s v="boekhoudkantoor (laatste activiteit, nu leegstaand"/>
    <s v=""/>
    <s v=""/>
    <x v="1"/>
    <x v="3"/>
    <s v="-1"/>
    <s v="0"/>
    <s v="0"/>
    <s v="0"/>
    <s v="0"/>
    <s v="-1"/>
    <s v=" "/>
    <s v="1"/>
    <s v="0"/>
    <s v="Nee"/>
    <n v="-1"/>
    <n v="0"/>
    <n v="0"/>
    <m/>
    <n v="0"/>
    <n v="-1"/>
    <n v="1"/>
  </r>
  <r>
    <x v="7"/>
    <s v="ex groothandel handdoeken/zeepartikelen"/>
    <s v=""/>
    <s v=""/>
    <x v="1"/>
    <x v="3"/>
    <s v="0"/>
    <s v="-1"/>
    <s v="0"/>
    <s v="0"/>
    <s v="-1"/>
    <s v="-1"/>
    <s v=" "/>
    <s v="1"/>
    <s v="0"/>
    <s v="Nee"/>
    <n v="0"/>
    <n v="-1"/>
    <n v="0"/>
    <m/>
    <n v="-1"/>
    <n v="-1"/>
    <n v="1"/>
  </r>
  <r>
    <x v="8"/>
    <s v="kleding (laatste activiteit)"/>
    <s v=""/>
    <s v=""/>
    <x v="1"/>
    <x v="3"/>
    <s v="-1"/>
    <s v="0"/>
    <s v="0"/>
    <s v="0"/>
    <s v="0"/>
    <s v="-1"/>
    <s v=" "/>
    <s v="1"/>
    <s v="0"/>
    <s v=" "/>
    <n v="-1"/>
    <n v="0"/>
    <n v="0"/>
    <m/>
    <n v="0"/>
    <n v="-1"/>
    <n v="1"/>
  </r>
  <r>
    <x v="9"/>
    <s v="ex schilderwerken/reclame"/>
    <s v="naar wonen in relatie met oud containerpark"/>
    <s v=""/>
    <x v="1"/>
    <x v="3"/>
    <s v="-1"/>
    <s v="0"/>
    <s v="-1"/>
    <s v="0"/>
    <s v="0"/>
    <s v="-1"/>
    <s v=" "/>
    <s v="1"/>
    <s v="0"/>
    <s v="Misschien"/>
    <n v="-1"/>
    <n v="0"/>
    <n v="-1"/>
    <m/>
    <n v="0"/>
    <n v="-1"/>
    <n v="1"/>
  </r>
  <r>
    <x v="10"/>
    <s v="ex transport"/>
    <s v=""/>
    <s v=""/>
    <x v="1"/>
    <x v="3"/>
    <s v="1"/>
    <s v="0"/>
    <s v="0"/>
    <s v="0"/>
    <s v="-1"/>
    <s v="-1"/>
    <s v="Ja"/>
    <s v="1"/>
    <s v="0"/>
    <s v="Misschien"/>
    <n v="1"/>
    <n v="0"/>
    <n v="0"/>
    <m/>
    <n v="-1"/>
    <n v="-1"/>
    <n v="1"/>
  </r>
  <r>
    <x v="11"/>
    <s v="productie namaakbont"/>
    <s v="bedrijf in vereffening"/>
    <s v=""/>
    <x v="1"/>
    <x v="4"/>
    <s v="1"/>
    <s v="1"/>
    <s v="1"/>
    <s v="0"/>
    <s v="0"/>
    <s v="0"/>
    <s v="Ja"/>
    <s v="1"/>
    <s v="1"/>
    <s v="Misschien"/>
    <n v="1"/>
    <n v="1"/>
    <n v="1"/>
    <m/>
    <n v="0"/>
    <n v="0"/>
    <n v="1"/>
  </r>
  <r>
    <x v="12"/>
    <s v="Chemische nijverheid"/>
    <s v="maakt deel uit van een strategische site Masterplan Menen "/>
    <s v=""/>
    <x v="2"/>
    <x v="4"/>
    <s v="0"/>
    <s v="1"/>
    <s v="0"/>
    <s v="0"/>
    <s v="-1"/>
    <s v="1"/>
    <s v="Ja"/>
    <s v="-1"/>
    <s v="0"/>
    <s v="Misschien"/>
    <n v="0"/>
    <n v="1"/>
    <n v="0"/>
    <m/>
    <n v="-1"/>
    <n v="1"/>
    <n v="-1"/>
  </r>
  <r>
    <x v="13"/>
    <s v="producent beton - stopgezet"/>
    <s v="opgenomen in RUP Lauwe Stationsomgeving - in opmaak"/>
    <s v=""/>
    <x v="0"/>
    <x v="4"/>
    <s v="1"/>
    <s v="0"/>
    <s v="0"/>
    <s v="0"/>
    <s v="0"/>
    <s v="0"/>
    <s v="Nee"/>
    <s v="-1"/>
    <s v="1"/>
    <s v="Ja"/>
    <n v="1"/>
    <n v="0"/>
    <n v="0"/>
    <m/>
    <n v="0"/>
    <n v="0"/>
    <n v="-1"/>
  </r>
  <r>
    <x v="14"/>
    <s v="Inox"/>
    <s v=""/>
    <s v=""/>
    <x v="0"/>
    <x v="4"/>
    <s v="0"/>
    <s v="0"/>
    <s v="0"/>
    <s v="0"/>
    <s v="-1"/>
    <s v="0"/>
    <s v=" "/>
    <s v="-1"/>
    <s v="-1"/>
    <s v="Nee"/>
    <n v="0"/>
    <n v="0"/>
    <n v="0"/>
    <m/>
    <n v="-1"/>
    <n v="0"/>
    <n v="-1"/>
  </r>
  <r>
    <x v="15"/>
    <s v="leegstand"/>
    <s v=""/>
    <s v=""/>
    <x v="2"/>
    <x v="2"/>
    <s v="1"/>
    <s v="1"/>
    <s v="0"/>
    <s v="0"/>
    <s v="0"/>
    <s v="1"/>
    <s v=" "/>
    <s v="0"/>
    <s v="-1"/>
    <s v="Misschien"/>
    <n v="1"/>
    <n v="1"/>
    <n v="0"/>
    <m/>
    <n v="0"/>
    <n v="1"/>
    <n v="0"/>
  </r>
  <r>
    <x v="16"/>
    <s v="textiel"/>
    <s v="vergunning afgeleverd - KMO"/>
    <s v=""/>
    <x v="0"/>
    <x v="1"/>
    <s v="0"/>
    <s v="1"/>
    <s v="0"/>
    <s v="0"/>
    <s v="-1"/>
    <s v="-1"/>
    <s v="Ja"/>
    <s v="1"/>
    <s v="-1"/>
    <s v="Nee"/>
    <n v="0"/>
    <n v="1"/>
    <n v="0"/>
    <m/>
    <n v="-1"/>
    <n v="-1"/>
    <n v="1"/>
  </r>
  <r>
    <x v="17"/>
    <s v="productie meststoffen e.a."/>
    <s v="RUP in opmaak"/>
    <s v="ja"/>
    <x v="0"/>
    <x v="1"/>
    <s v="1"/>
    <s v="0"/>
    <s v="0"/>
    <s v="0"/>
    <s v="0"/>
    <s v="1"/>
    <s v=" "/>
    <s v="-1"/>
    <s v="1"/>
    <s v=" "/>
    <n v="1"/>
    <n v="0"/>
    <n v="0"/>
    <m/>
    <n v="0"/>
    <n v="1"/>
    <n v="-1"/>
  </r>
  <r>
    <x v="18"/>
    <s v="textiel en assemblage machines"/>
    <s v="opnieuw productie"/>
    <s v=""/>
    <x v="2"/>
    <x v="1"/>
    <s v="0"/>
    <s v="0"/>
    <s v="0"/>
    <s v="0"/>
    <s v="-1"/>
    <s v="-1"/>
    <s v=" "/>
    <s v="-1"/>
    <s v="-1"/>
    <s v="Nee"/>
    <n v="0"/>
    <n v="0"/>
    <n v="0"/>
    <m/>
    <n v="-1"/>
    <n v="-1"/>
    <n v="-1"/>
  </r>
  <r>
    <x v="19"/>
    <s v="textiel"/>
    <s v="snelverkennend onderzoek"/>
    <s v=""/>
    <x v="1"/>
    <x v="1"/>
    <s v="-1"/>
    <s v="0"/>
    <s v="-1"/>
    <s v="0"/>
    <s v="-1"/>
    <s v="-1"/>
    <s v="Ja"/>
    <s v="1"/>
    <s v="0"/>
    <s v="Misschien"/>
    <n v="-1"/>
    <n v="0"/>
    <n v="-1"/>
    <m/>
    <n v="-1"/>
    <n v="-1"/>
    <n v="1"/>
  </r>
  <r>
    <x v="20"/>
    <s v="bouw"/>
    <s v=""/>
    <s v=""/>
    <x v="1"/>
    <x v="1"/>
    <s v="1"/>
    <s v="0"/>
    <s v="1"/>
    <s v="0"/>
    <s v="-1"/>
    <s v="-1"/>
    <s v=" "/>
    <s v="1"/>
    <s v="1"/>
    <s v="Misschien"/>
    <n v="1"/>
    <n v="0"/>
    <n v="1"/>
    <m/>
    <n v="-1"/>
    <n v="-1"/>
    <n v="1"/>
  </r>
  <r>
    <x v="21"/>
    <s v="textiel"/>
    <s v="RUP opgestart"/>
    <s v=""/>
    <x v="1"/>
    <x v="1"/>
    <s v="1"/>
    <s v="0"/>
    <s v="0"/>
    <s v="0"/>
    <s v="0"/>
    <s v="-1"/>
    <s v="Ja"/>
    <s v="1"/>
    <s v="1"/>
    <s v="Nee"/>
    <n v="1"/>
    <n v="0"/>
    <n v="0"/>
    <m/>
    <n v="0"/>
    <n v="-1"/>
    <n v="1"/>
  </r>
  <r>
    <x v="22"/>
    <s v="geen"/>
    <s v="RUP goedgekeurd"/>
    <s v="neen"/>
    <x v="0"/>
    <x v="1"/>
    <s v="0"/>
    <s v="0"/>
    <s v="0"/>
    <s v="0"/>
    <s v="0"/>
    <s v="-1"/>
    <s v=" "/>
    <s v="1"/>
    <s v="1"/>
    <s v="Misschien"/>
    <n v="0"/>
    <n v="0"/>
    <n v="0"/>
    <m/>
    <n v="0"/>
    <n v="-1"/>
    <n v="1"/>
  </r>
  <r>
    <x v="23"/>
    <s v="opslag"/>
    <s v=""/>
    <s v=""/>
    <x v="1"/>
    <x v="1"/>
    <s v="0"/>
    <s v="-1"/>
    <s v="0"/>
    <s v="0"/>
    <s v="0"/>
    <s v="0"/>
    <s v=" "/>
    <s v="-1"/>
    <s v="0"/>
    <s v="Nee"/>
    <n v="0"/>
    <n v="-1"/>
    <n v="0"/>
    <m/>
    <n v="0"/>
    <n v="0"/>
    <n v="-1"/>
  </r>
  <r>
    <x v="24"/>
    <s v="kippenslachthuis"/>
    <s v="verkocht"/>
    <s v=""/>
    <x v="0"/>
    <x v="1"/>
    <s v="0"/>
    <s v="-1"/>
    <s v="0"/>
    <s v="0"/>
    <s v="-1"/>
    <s v="-1"/>
    <s v=" "/>
    <s v="1"/>
    <s v="-1"/>
    <s v="Nee"/>
    <n v="0"/>
    <n v="-1"/>
    <n v="0"/>
    <m/>
    <n v="-1"/>
    <n v="-1"/>
    <n v="1"/>
  </r>
  <r>
    <x v="25"/>
    <s v="textiel"/>
    <s v=""/>
    <s v=""/>
    <x v="1"/>
    <x v="1"/>
    <s v="0"/>
    <s v="-1"/>
    <s v="0"/>
    <s v="0"/>
    <s v="0"/>
    <s v="-1"/>
    <s v=" "/>
    <s v="-1"/>
    <s v="-1"/>
    <s v="Nee"/>
    <n v="0"/>
    <n v="-1"/>
    <n v="0"/>
    <m/>
    <n v="0"/>
    <n v="-1"/>
    <n v="-1"/>
  </r>
  <r>
    <x v="26"/>
    <s v="leegstaand - faillissement"/>
    <s v="Kan herontwikkeld worden op middellange termijn - brownfieldconvenant - rup stationsomgeving"/>
    <s v=""/>
    <x v="1"/>
    <x v="5"/>
    <s v="1"/>
    <s v="1"/>
    <s v="-1"/>
    <s v="0"/>
    <s v="-1"/>
    <s v="1"/>
    <s v=" "/>
    <s v="1"/>
    <s v="1"/>
    <s v="Nee"/>
    <n v="1"/>
    <n v="1"/>
    <n v="-1"/>
    <m/>
    <n v="-1"/>
    <n v="1"/>
    <n v="1"/>
  </r>
  <r>
    <x v="27"/>
    <s v="Gesloopt"/>
    <s v="In herontwikkeling"/>
    <s v=""/>
    <x v="0"/>
    <x v="5"/>
    <s v="1"/>
    <s v="1"/>
    <s v="0"/>
    <s v="0"/>
    <s v="0"/>
    <s v="0"/>
    <s v=" "/>
    <s v="-1"/>
    <s v="0"/>
    <s v=" "/>
    <n v="1"/>
    <n v="1"/>
    <n v="0"/>
    <m/>
    <n v="0"/>
    <n v="0"/>
    <n v="-1"/>
  </r>
  <r>
    <x v="28"/>
    <s v="Gesloopt"/>
    <s v="In herontwikkeling"/>
    <s v=""/>
    <x v="0"/>
    <x v="5"/>
    <s v="1"/>
    <s v="0"/>
    <s v="0"/>
    <s v="0"/>
    <s v="0"/>
    <s v="0"/>
    <s v=" "/>
    <s v="-1"/>
    <s v="0"/>
    <s v=" "/>
    <n v="1"/>
    <n v="0"/>
    <n v="0"/>
    <m/>
    <n v="0"/>
    <n v="0"/>
    <n v="-1"/>
  </r>
  <r>
    <x v="29"/>
    <s v="Gesloopt"/>
    <s v="In herontwikkeling"/>
    <s v=""/>
    <x v="0"/>
    <x v="5"/>
    <s v="1"/>
    <s v="0"/>
    <s v="-1"/>
    <s v="0"/>
    <s v="-1"/>
    <s v="0"/>
    <s v="Ja"/>
    <s v="-1"/>
    <s v="0"/>
    <s v=" "/>
    <n v="1"/>
    <n v="0"/>
    <n v="-1"/>
    <m/>
    <n v="-1"/>
    <n v="0"/>
    <n v="-1"/>
  </r>
  <r>
    <x v="30"/>
    <s v="leegstand"/>
    <s v="Rup goedgekeurd / beroep lopend/ private ontwikkelaar verstrengeld in juridische procedure"/>
    <s v=""/>
    <x v="0"/>
    <x v="6"/>
    <s v="1"/>
    <s v="-1"/>
    <s v="1"/>
    <s v="0"/>
    <s v="0"/>
    <s v="0"/>
    <s v=" "/>
    <s v="0"/>
    <s v="-1"/>
    <s v="Misschien"/>
    <n v="1"/>
    <n v="-1"/>
    <n v="1"/>
    <m/>
    <n v="0"/>
    <n v="0"/>
    <n v="0"/>
  </r>
  <r>
    <x v="31"/>
    <s v="verschillende lokale bedrijven"/>
    <s v="miliebelastende industrie"/>
    <s v=""/>
    <x v="2"/>
    <x v="6"/>
    <s v="1"/>
    <s v="0"/>
    <s v="-1"/>
    <s v="0"/>
    <s v="-1"/>
    <s v="0"/>
    <s v="Nee"/>
    <s v="0"/>
    <s v="1"/>
    <s v=" "/>
    <n v="1"/>
    <n v="0"/>
    <n v="-1"/>
    <m/>
    <n v="-1"/>
    <n v="0"/>
    <n v="0"/>
  </r>
  <r>
    <x v="32"/>
    <s v="Metaalindustrie-wasmachines"/>
    <s v="verhuizen deel van productie naar Tsjechië"/>
    <s v="lawaai, laden en lossen"/>
    <x v="3"/>
    <x v="6"/>
    <s v="-1"/>
    <s v="1"/>
    <s v="-1"/>
    <s v="0"/>
    <s v="-1"/>
    <s v="1"/>
    <s v="Ja"/>
    <s v="0"/>
    <s v="1"/>
    <s v="Ja"/>
    <n v="-1"/>
    <n v="1"/>
    <n v="-1"/>
    <m/>
    <n v="-1"/>
    <n v="1"/>
    <n v="0"/>
  </r>
  <r>
    <x v="33"/>
    <s v="textiel, opslag overheid"/>
    <s v="Grootste deel staat leeg"/>
    <s v="geen"/>
    <x v="0"/>
    <x v="6"/>
    <s v="-1"/>
    <s v="1"/>
    <s v="-1"/>
    <s v="0"/>
    <s v="-1"/>
    <s v="0"/>
    <s v=" "/>
    <s v="1"/>
    <s v="1"/>
    <s v="Ja"/>
    <n v="-1"/>
    <n v="1"/>
    <n v="-1"/>
    <m/>
    <n v="-1"/>
    <n v="0"/>
    <n v="1"/>
  </r>
  <r>
    <x v="34"/>
    <s v="opslag"/>
    <s v="kan herontwikkeld worden"/>
    <s v="geen"/>
    <x v="1"/>
    <x v="7"/>
    <s v="0"/>
    <s v="-1"/>
    <s v="-1"/>
    <s v="0"/>
    <s v="-1"/>
    <s v="-1"/>
    <s v=" "/>
    <s v="1"/>
    <s v="-1"/>
    <s v="Nee"/>
    <n v="0"/>
    <n v="-1"/>
    <n v="-1"/>
    <m/>
    <n v="-1"/>
    <n v="-1"/>
    <n v="1"/>
  </r>
  <r>
    <x v="35"/>
    <s v="textiel"/>
    <s v=""/>
    <s v=""/>
    <x v="0"/>
    <x v="7"/>
    <s v="0"/>
    <s v="-1"/>
    <s v="0"/>
    <s v="0"/>
    <s v="-1"/>
    <s v="-1"/>
    <s v=" "/>
    <s v="-1"/>
    <s v="-1"/>
    <s v="Nee"/>
    <n v="0"/>
    <n v="-1"/>
    <n v="0"/>
    <m/>
    <n v="-1"/>
    <n v="-1"/>
    <n v="-1"/>
  </r>
  <r>
    <x v="36"/>
    <s v="textiel"/>
    <s v=""/>
    <s v=""/>
    <x v="0"/>
    <x v="7"/>
    <s v="0"/>
    <s v="-1"/>
    <s v="0"/>
    <s v="0"/>
    <s v="-1"/>
    <s v="-1"/>
    <s v="Ja"/>
    <s v="-1"/>
    <s v="0"/>
    <s v="Misschien"/>
    <n v="0"/>
    <n v="-1"/>
    <n v="0"/>
    <m/>
    <n v="-1"/>
    <n v="-1"/>
    <n v="-1"/>
  </r>
  <r>
    <x v="37"/>
    <s v="inactief"/>
    <s v=""/>
    <s v=""/>
    <x v="0"/>
    <x v="7"/>
    <s v="-1"/>
    <s v="0"/>
    <s v="-1"/>
    <s v="0"/>
    <s v="0"/>
    <s v="-1"/>
    <s v=" "/>
    <s v="-1"/>
    <s v="-1"/>
    <s v="Nee"/>
    <n v="-1"/>
    <n v="0"/>
    <n v="-1"/>
    <m/>
    <n v="0"/>
    <n v="-1"/>
    <n v="-1"/>
  </r>
  <r>
    <x v="38"/>
    <s v="opslag"/>
    <s v=""/>
    <s v=""/>
    <x v="1"/>
    <x v="7"/>
    <s v="0"/>
    <s v="0"/>
    <s v="-1"/>
    <s v="0"/>
    <s v="-1"/>
    <s v="-1"/>
    <s v=" "/>
    <s v="1"/>
    <s v="-1"/>
    <s v="Nee"/>
    <n v="0"/>
    <n v="0"/>
    <n v="-1"/>
    <m/>
    <n v="-1"/>
    <n v="-1"/>
    <n v="1"/>
  </r>
  <r>
    <x v="39"/>
    <s v="inactief"/>
    <s v=""/>
    <s v=""/>
    <x v="2"/>
    <x v="7"/>
    <s v="1"/>
    <s v="-1"/>
    <s v="0"/>
    <s v="0"/>
    <s v="-1"/>
    <s v="-1"/>
    <s v="Ja"/>
    <s v="-1"/>
    <s v="0"/>
    <s v="Ja"/>
    <n v="1"/>
    <n v="-1"/>
    <n v="0"/>
    <m/>
    <n v="-1"/>
    <n v="-1"/>
    <n v="-1"/>
  </r>
  <r>
    <x v="40"/>
    <s v="Stopgezet"/>
    <s v="kan herontwikkeld worden"/>
    <s v=""/>
    <x v="1"/>
    <x v="8"/>
    <s v="0"/>
    <s v="0"/>
    <s v="1"/>
    <s v="0"/>
    <s v="-1"/>
    <s v="-1"/>
    <s v=" "/>
    <s v="1"/>
    <s v="1"/>
    <s v="Nee"/>
    <n v="0"/>
    <n v="0"/>
    <n v="1"/>
    <m/>
    <n v="-1"/>
    <n v="-1"/>
    <n v="1"/>
  </r>
  <r>
    <x v="41"/>
    <s v="Stopgezet"/>
    <s v=""/>
    <s v=""/>
    <x v="1"/>
    <x v="8"/>
    <s v="0"/>
    <s v="0"/>
    <s v="-1"/>
    <s v="0"/>
    <s v="0"/>
    <s v="0"/>
    <s v="Ja"/>
    <s v="1"/>
    <s v="1"/>
    <s v="Misschien"/>
    <n v="0"/>
    <n v="0"/>
    <n v="-1"/>
    <m/>
    <n v="0"/>
    <n v="0"/>
    <n v="1"/>
  </r>
  <r>
    <x v="42"/>
    <s v="pelletverwarming, zonne-energie en ventilatie-syst"/>
    <s v="binnenkort komt hier een vestiging van Stroomop"/>
    <s v=""/>
    <x v="0"/>
    <x v="8"/>
    <s v="0"/>
    <s v="-1"/>
    <s v="-1"/>
    <s v="0"/>
    <s v="0"/>
    <s v="0"/>
    <s v=" "/>
    <s v="-1"/>
    <s v="-1"/>
    <s v="Nee"/>
    <n v="0"/>
    <n v="-1"/>
    <n v="-1"/>
    <m/>
    <n v="0"/>
    <n v="0"/>
    <n v="-1"/>
  </r>
  <r>
    <x v="43"/>
    <s v="ex-meubelfabriek"/>
    <s v="deconinck meubelfabriek - gepland jaagpad aan achterkant. Staat leeg."/>
    <s v="geen specifieke hinder"/>
    <x v="1"/>
    <x v="9"/>
    <s v="0"/>
    <s v="-1"/>
    <s v="1"/>
    <s v="0"/>
    <s v="-1"/>
    <s v="0"/>
    <s v=" "/>
    <s v="1"/>
    <s v="0"/>
    <s v="Misschien"/>
    <n v="0"/>
    <n v="-1"/>
    <n v="1"/>
    <m/>
    <n v="-1"/>
    <n v="0"/>
    <n v="1"/>
  </r>
  <r>
    <x v="44"/>
    <s v="houthandel"/>
    <s v="gepland jaagpad aan de achterkant, staat leeg"/>
    <s v="geen specifieke hinder"/>
    <x v="1"/>
    <x v="9"/>
    <s v="0"/>
    <s v="-1"/>
    <s v="1"/>
    <s v="0"/>
    <s v="-1"/>
    <s v="0"/>
    <s v=" "/>
    <s v="1"/>
    <s v="0"/>
    <s v="Misschien"/>
    <n v="0"/>
    <n v="-1"/>
    <n v="1"/>
    <m/>
    <n v="-1"/>
    <n v="0"/>
    <n v="1"/>
  </r>
  <r>
    <x v="45"/>
    <s v="Commerciële verkoop dranken"/>
    <s v="leegstand (bestaat uit twee delen) in RUP wijnen declercq"/>
    <s v="geen specifieke hinder"/>
    <x v="1"/>
    <x v="9"/>
    <s v="1"/>
    <s v="0"/>
    <s v="0"/>
    <s v="0"/>
    <s v="1"/>
    <s v="0"/>
    <s v=" "/>
    <s v="1"/>
    <s v="0"/>
    <s v="Ja"/>
    <n v="1"/>
    <n v="0"/>
    <n v="0"/>
    <m/>
    <n v="1"/>
    <n v="0"/>
    <n v="1"/>
  </r>
  <r>
    <x v="46"/>
    <s v="Grotendeels leegstand"/>
    <s v="Deels vervuild, eandis, brownfieldconvenant"/>
    <s v=""/>
    <x v="1"/>
    <x v="9"/>
    <s v="0"/>
    <s v="0"/>
    <s v="-1"/>
    <s v="0"/>
    <s v="0"/>
    <s v="1"/>
    <s v=" "/>
    <s v="1"/>
    <s v="0"/>
    <s v="Nee"/>
    <n v="0"/>
    <n v="0"/>
    <n v="-1"/>
    <m/>
    <n v="0"/>
    <n v="1"/>
    <n v="1"/>
  </r>
  <r>
    <x v="47"/>
    <s v="marmer"/>
    <s v=""/>
    <s v="beperkt"/>
    <x v="2"/>
    <x v="10"/>
    <s v="1"/>
    <s v="1"/>
    <s v="-1"/>
    <s v="0"/>
    <s v="0"/>
    <s v="1"/>
    <s v="Ja"/>
    <s v="-1"/>
    <s v="0"/>
    <s v="Ja"/>
    <n v="1"/>
    <n v="1"/>
    <n v="-1"/>
    <m/>
    <n v="0"/>
    <n v="1"/>
    <n v="-1"/>
  </r>
  <r>
    <x v="48"/>
    <s v="Opslag"/>
    <s v="vroeger snel verkennend onderzoek Deel leegstand, vroegere spiegelfabriek Mirolux"/>
    <s v="geen specifieke hinder"/>
    <x v="1"/>
    <x v="9"/>
    <s v="0"/>
    <s v="0"/>
    <s v="-1"/>
    <s v="0"/>
    <s v="0"/>
    <s v="0"/>
    <s v="Ja"/>
    <s v="1"/>
    <s v="0"/>
    <s v="Misschien"/>
    <n v="0"/>
    <n v="0"/>
    <n v="-1"/>
    <m/>
    <n v="0"/>
    <n v="0"/>
    <n v="1"/>
  </r>
  <r>
    <x v="49"/>
    <s v="Sterilisatiebedrijf, autohandel, aluminiumgieterij"/>
    <s v="aanwezigheid spoor, deels onderdeel van groep Malysse, Diesel (autohandel); Declerq (alu), CES (klimatisatie). Aanwezigheid Heulebeek. Wordt meegenomen in de studie rond Bissegemplaats"/>
    <s v="geen specifieke hinder"/>
    <x v="2"/>
    <x v="9"/>
    <s v="1"/>
    <s v="0"/>
    <s v="0"/>
    <s v="0"/>
    <s v="0"/>
    <s v="1"/>
    <s v="Ja"/>
    <s v="-1"/>
    <s v="-1"/>
    <s v=" "/>
    <n v="1"/>
    <n v="0"/>
    <n v="0"/>
    <m/>
    <n v="0"/>
    <n v="1"/>
    <n v="-1"/>
  </r>
  <r>
    <x v="50"/>
    <s v="Textiel"/>
    <s v=""/>
    <s v="geen specifieke hinder"/>
    <x v="2"/>
    <x v="9"/>
    <s v="-1"/>
    <s v="-1"/>
    <s v="-1"/>
    <s v="0"/>
    <s v="-1"/>
    <s v="0"/>
    <s v="Ja"/>
    <s v="-1"/>
    <s v="-1"/>
    <s v="Misschien"/>
    <n v="-1"/>
    <n v="-1"/>
    <n v="-1"/>
    <m/>
    <n v="-1"/>
    <n v="0"/>
    <n v="-1"/>
  </r>
  <r>
    <x v="51"/>
    <s v="is op heden een CASINO- zie sted verg 153/2014"/>
    <s v=""/>
    <s v=""/>
    <x v="2"/>
    <x v="4"/>
    <s v="0"/>
    <s v="0"/>
    <s v="1"/>
    <s v="0"/>
    <s v="0"/>
    <s v="-1"/>
    <s v=" "/>
    <s v="-1"/>
    <s v="-1"/>
    <s v="Nee"/>
    <n v="0"/>
    <n v="0"/>
    <n v="1"/>
    <m/>
    <n v="0"/>
    <n v="-1"/>
    <n v="-1"/>
  </r>
  <r>
    <x v="52"/>
    <s v=" "/>
    <s v="herbestemming menenstraat noord a"/>
    <s v=""/>
    <x v="0"/>
    <x v="6"/>
    <s v="1"/>
    <s v="-1"/>
    <s v="1"/>
    <s v="0"/>
    <s v="1"/>
    <s v="-1"/>
    <s v="Nee"/>
    <s v="1"/>
    <s v="1"/>
    <s v="Nee"/>
    <n v="1"/>
    <n v="-1"/>
    <n v="1"/>
    <m/>
    <n v="1"/>
    <n v="-1"/>
    <n v="1"/>
  </r>
  <r>
    <x v="53"/>
    <s v="vroegere zilverenspoor, recente doorhaling KBO"/>
    <s v="bestemming bpa stoeterij"/>
    <s v=""/>
    <x v="1"/>
    <x v="6"/>
    <s v="-1"/>
    <s v="1"/>
    <s v="-1"/>
    <s v="0"/>
    <s v="-1"/>
    <s v="0"/>
    <s v=" "/>
    <s v="1"/>
    <s v="1"/>
    <s v="Ja"/>
    <n v="-1"/>
    <n v="1"/>
    <n v="-1"/>
    <m/>
    <n v="-1"/>
    <n v="0"/>
    <n v="1"/>
  </r>
  <r>
    <x v="54"/>
    <s v="detailverkoop"/>
    <s v="nu gebruikt voor opslag"/>
    <s v="geen"/>
    <x v="2"/>
    <x v="11"/>
    <s v="1"/>
    <s v="0"/>
    <s v="0"/>
    <s v="0"/>
    <s v="1"/>
    <s v="0"/>
    <s v="Ja"/>
    <s v="-1"/>
    <s v="0"/>
    <s v="Misschien"/>
    <n v="1"/>
    <n v="0"/>
    <n v="0"/>
    <m/>
    <n v="1"/>
    <n v="0"/>
    <n v="-1"/>
  </r>
  <r>
    <x v="55"/>
    <s v="plantenkwekerij"/>
    <s v="nog geen nabestemming"/>
    <s v="geen"/>
    <x v="1"/>
    <x v="11"/>
    <s v="1"/>
    <s v="-1"/>
    <s v="1"/>
    <s v="0"/>
    <s v="-1"/>
    <s v="-1"/>
    <s v=" "/>
    <s v="1"/>
    <s v="0"/>
    <s v="Misschien"/>
    <n v="1"/>
    <n v="-1"/>
    <n v="1"/>
    <m/>
    <n v="-1"/>
    <n v="-1"/>
    <n v="1"/>
  </r>
  <r>
    <x v="56"/>
    <s v="Meubelbedrijf"/>
    <s v="Winkel is gesloten, leegstaand ?"/>
    <s v="geen"/>
    <x v="1"/>
    <x v="11"/>
    <s v="0"/>
    <s v="0"/>
    <s v="1"/>
    <s v="0"/>
    <s v="-1"/>
    <s v="0"/>
    <s v=" "/>
    <s v="1"/>
    <s v="0"/>
    <s v="Misschien"/>
    <n v="0"/>
    <n v="0"/>
    <n v="1"/>
    <m/>
    <n v="-1"/>
    <n v="0"/>
    <n v="1"/>
  </r>
  <r>
    <x v="57"/>
    <s v="garage"/>
    <s v="nog in te vullen"/>
    <s v="geen"/>
    <x v="1"/>
    <x v="11"/>
    <s v="-1"/>
    <s v="1"/>
    <s v="-1"/>
    <s v="0"/>
    <s v="1"/>
    <s v="1"/>
    <s v=" "/>
    <s v="1"/>
    <s v="0"/>
    <s v="Nee"/>
    <n v="-1"/>
    <n v="1"/>
    <n v="-1"/>
    <m/>
    <n v="1"/>
    <n v="1"/>
    <n v="1"/>
  </r>
  <r>
    <x v="57"/>
    <s v="niet gekend"/>
    <s v="nog in te vullen (leegstand ?)"/>
    <s v="geen"/>
    <x v="1"/>
    <x v="11"/>
    <s v="-1"/>
    <s v="1"/>
    <s v="-1"/>
    <s v="0"/>
    <s v="-1"/>
    <s v="0"/>
    <s v=" "/>
    <s v="1"/>
    <s v="-1"/>
    <s v=" "/>
    <n v="-1"/>
    <n v="1"/>
    <n v="-1"/>
    <m/>
    <n v="-1"/>
    <n v="0"/>
    <n v="1"/>
  </r>
  <r>
    <x v="58"/>
    <s v="geen"/>
    <s v="geenactiviteit gekend"/>
    <s v="geen"/>
    <x v="1"/>
    <x v="11"/>
    <s v="0"/>
    <s v="0"/>
    <s v="0"/>
    <s v="0"/>
    <s v="0"/>
    <s v="0"/>
    <s v=" "/>
    <s v="1"/>
    <s v="-1"/>
    <s v=" "/>
    <n v="0"/>
    <n v="0"/>
    <n v="0"/>
    <m/>
    <n v="0"/>
    <n v="0"/>
    <n v="1"/>
  </r>
  <r>
    <x v="59"/>
    <s v="textiel"/>
    <s v=""/>
    <s v=""/>
    <x v="1"/>
    <x v="7"/>
    <s v="1"/>
    <s v="1"/>
    <s v="0"/>
    <s v="0"/>
    <s v="1"/>
    <s v="0"/>
    <s v="Ja"/>
    <s v="-1"/>
    <s v="0"/>
    <s v="Ja"/>
    <n v="1"/>
    <n v="1"/>
    <n v="0"/>
    <m/>
    <n v="1"/>
    <n v="0"/>
    <n v="-1"/>
  </r>
  <r>
    <x v="60"/>
    <s v="telgs, opslag"/>
    <s v="aanvraag voor garageboxen"/>
    <s v="vuil"/>
    <x v="1"/>
    <x v="11"/>
    <s v="-1"/>
    <s v="0"/>
    <s v="0"/>
    <s v="0"/>
    <s v="0"/>
    <s v="0"/>
    <s v="Nee"/>
    <s v="1"/>
    <s v="-1"/>
    <s v="Nee"/>
    <n v="-1"/>
    <n v="0"/>
    <n v="0"/>
    <m/>
    <n v="0"/>
    <n v="0"/>
    <n v="1"/>
  </r>
  <r>
    <x v="61"/>
    <s v="Weverij"/>
    <s v="staat te koop"/>
    <s v="nee"/>
    <x v="1"/>
    <x v="2"/>
    <s v="0"/>
    <s v="0"/>
    <s v="-1"/>
    <s v="0"/>
    <s v="0"/>
    <s v="0"/>
    <s v=" "/>
    <s v="1"/>
    <s v="0"/>
    <s v="Ja"/>
    <n v="0"/>
    <n v="0"/>
    <n v="-1"/>
    <m/>
    <n v="0"/>
    <n v="0"/>
    <n v="1"/>
  </r>
  <r>
    <x v="62"/>
    <s v="productie textielproducten"/>
    <s v="Bedrijf kan op korte termijn productie stopzetten"/>
    <s v="nee"/>
    <x v="2"/>
    <x v="2"/>
    <s v="0"/>
    <s v="-1"/>
    <s v="0"/>
    <s v="0"/>
    <s v="-1"/>
    <s v="-1"/>
    <s v="Ja"/>
    <s v="-1"/>
    <s v="-1"/>
    <s v="Misschien"/>
    <n v="0"/>
    <n v="-1"/>
    <n v="0"/>
    <m/>
    <n v="-1"/>
    <n v="-1"/>
    <n v="-1"/>
  </r>
  <r>
    <x v="63"/>
    <s v="wevervij"/>
    <s v="vraag om kleinhandelscomplex op te richten, bestemming paars/rood"/>
    <s v="nee"/>
    <x v="1"/>
    <x v="2"/>
    <s v="0"/>
    <s v="0"/>
    <s v="0"/>
    <s v="0"/>
    <s v="0"/>
    <s v="0"/>
    <s v="Ja"/>
    <s v="1"/>
    <s v="0"/>
    <s v="Ja"/>
    <n v="0"/>
    <n v="0"/>
    <n v="0"/>
    <m/>
    <n v="0"/>
    <n v="0"/>
    <n v="1"/>
  </r>
  <r>
    <x v="64"/>
    <s v=" meubelfabriek"/>
    <s v="moeilijke vorm van terrein, in buitengebied gelegen"/>
    <s v="nee"/>
    <x v="1"/>
    <x v="2"/>
    <s v="0"/>
    <s v="-1"/>
    <s v="0"/>
    <s v="0"/>
    <s v="-1"/>
    <s v="0"/>
    <s v="Ja"/>
    <s v="1"/>
    <s v="0"/>
    <s v="Misschien"/>
    <n v="0"/>
    <n v="-1"/>
    <n v="0"/>
    <m/>
    <n v="-1"/>
    <n v="0"/>
    <n v="1"/>
  </r>
  <r>
    <x v="65"/>
    <s v=" "/>
    <s v="te huur, in te delen voor meedere kleinere bedrijven - ev interessant voor wonen"/>
    <s v="nee"/>
    <x v="1"/>
    <x v="10"/>
    <s v="0"/>
    <s v="0"/>
    <s v="1"/>
    <s v="0"/>
    <s v="-1"/>
    <s v="0"/>
    <s v="Ja"/>
    <s v="1"/>
    <s v="1"/>
    <s v="Misschien"/>
    <n v="0"/>
    <n v="0"/>
    <n v="1"/>
    <m/>
    <n v="-1"/>
    <n v="0"/>
    <n v="1"/>
  </r>
  <r>
    <x v="66"/>
    <s v=" "/>
    <s v=""/>
    <s v=""/>
    <x v="2"/>
    <x v="7"/>
    <s v="0"/>
    <s v="0"/>
    <s v="-1"/>
    <s v="0"/>
    <s v="0"/>
    <s v="-1"/>
    <s v="Ja"/>
    <s v="0"/>
    <s v="0"/>
    <s v="Misschien"/>
    <n v="0"/>
    <n v="0"/>
    <n v="-1"/>
    <m/>
    <n v="0"/>
    <n v="-1"/>
    <n v="0"/>
  </r>
  <r>
    <x v="67"/>
    <s v="dierenvoeding (honden, katten)"/>
    <s v=""/>
    <s v="/"/>
    <x v="2"/>
    <x v="1"/>
    <s v="0"/>
    <s v="0"/>
    <s v="0"/>
    <s v="0"/>
    <s v="0"/>
    <s v="0"/>
    <s v="Ja"/>
    <s v="-1"/>
    <s v="0"/>
    <s v="Ja"/>
    <n v="0"/>
    <n v="0"/>
    <n v="0"/>
    <m/>
    <n v="0"/>
    <n v="0"/>
    <n v="-1"/>
  </r>
  <r>
    <x v="68"/>
    <s v="technische dienst"/>
    <s v=""/>
    <s v=""/>
    <x v="2"/>
    <x v="11"/>
    <s v="1"/>
    <s v="1"/>
    <s v="-1"/>
    <s v="0"/>
    <s v="0"/>
    <s v="0"/>
    <s v="Ja"/>
    <s v="-1"/>
    <s v="1"/>
    <s v="Ja"/>
    <n v="1"/>
    <n v="1"/>
    <n v="-1"/>
    <m/>
    <n v="0"/>
    <n v="0"/>
    <n v="-1"/>
  </r>
  <r>
    <x v="69"/>
    <s v="textielveredeling"/>
    <s v=""/>
    <s v=""/>
    <x v="2"/>
    <x v="1"/>
    <s v="0"/>
    <s v="0"/>
    <s v="0"/>
    <s v="0"/>
    <s v="0"/>
    <s v="-1"/>
    <s v=" "/>
    <s v="-1"/>
    <s v="-1"/>
    <s v="Misschien"/>
    <n v="0"/>
    <n v="0"/>
    <n v="0"/>
    <m/>
    <n v="0"/>
    <n v="-1"/>
    <n v="-1"/>
  </r>
  <r>
    <x v="70"/>
    <s v=" "/>
    <s v="naar wonen"/>
    <s v=""/>
    <x v="1"/>
    <x v="12"/>
    <s v="-1"/>
    <s v="-1"/>
    <s v="0"/>
    <s v="0"/>
    <s v="-1"/>
    <s v="-1"/>
    <s v=" "/>
    <s v="1"/>
    <s v="0"/>
    <s v="Ja"/>
    <n v="-1"/>
    <n v="-1"/>
    <n v="0"/>
    <m/>
    <n v="-1"/>
    <n v="-1"/>
    <n v="1"/>
  </r>
  <r>
    <x v="71"/>
    <s v=" "/>
    <s v="naar wonen"/>
    <s v=""/>
    <x v="1"/>
    <x v="12"/>
    <s v="-1"/>
    <s v="-1"/>
    <s v="0"/>
    <s v="0"/>
    <s v="-1"/>
    <s v="-1"/>
    <s v=" "/>
    <s v="1"/>
    <s v="0"/>
    <s v="Ja"/>
    <n v="-1"/>
    <n v="-1"/>
    <n v="0"/>
    <m/>
    <n v="-1"/>
    <n v="-1"/>
    <n v="1"/>
  </r>
  <r>
    <x v="72"/>
    <s v="banden, rubber"/>
    <s v="zou verhuizen naar wevelgem zuid"/>
    <s v=""/>
    <x v="2"/>
    <x v="4"/>
    <s v="0"/>
    <s v="0"/>
    <s v="0"/>
    <s v="0"/>
    <s v="0"/>
    <s v="1"/>
    <s v=" "/>
    <s v="-1"/>
    <s v="0"/>
    <s v="Misschien"/>
    <n v="0"/>
    <n v="0"/>
    <n v="0"/>
    <m/>
    <n v="0"/>
    <n v="1"/>
    <n v="-1"/>
  </r>
  <r>
    <x v="73"/>
    <s v="autohandel"/>
    <s v=""/>
    <s v=""/>
    <x v="2"/>
    <x v="4"/>
    <s v="0"/>
    <s v="0"/>
    <s v="0"/>
    <s v="0"/>
    <s v="0"/>
    <s v="0"/>
    <s v=" "/>
    <s v="-1"/>
    <s v="-1"/>
    <s v="Nee"/>
    <n v="0"/>
    <n v="0"/>
    <n v="0"/>
    <m/>
    <n v="0"/>
    <n v="0"/>
    <n v="-1"/>
  </r>
  <r>
    <x v="74"/>
    <s v="milieubelastende industrie Knokbeeklaan "/>
    <s v="maakt deel uit van RUP Lauwe Stationsomgeving in opmaak"/>
    <s v=""/>
    <x v="0"/>
    <x v="4"/>
    <s v="1"/>
    <s v="0"/>
    <s v="0"/>
    <s v="0"/>
    <s v="-1"/>
    <s v="0"/>
    <m/>
    <s v="-1"/>
    <s v="1"/>
    <m/>
    <n v="1"/>
    <n v="0"/>
    <n v="0"/>
    <m/>
    <n v="-1"/>
    <n v="0"/>
    <n v="-1"/>
  </r>
  <r>
    <x v="75"/>
    <s v="ex-pannenbakkerij - nu verhuur met lage impact"/>
    <s v="Leiedal reeds gedeelte verworven"/>
    <s v=""/>
    <x v="1"/>
    <x v="7"/>
    <s v="0"/>
    <s v="0"/>
    <s v="0"/>
    <s v="0"/>
    <s v="0"/>
    <s v="0"/>
    <s v=" "/>
    <s v="0"/>
    <s v="0"/>
    <s v="Ja"/>
    <n v="0"/>
    <n v="0"/>
    <n v="0"/>
    <m/>
    <n v="0"/>
    <n v="0"/>
    <n v="0"/>
  </r>
  <r>
    <x v="76"/>
    <s v="Groothandel chemische producten"/>
    <s v="BPAW6f zone voor klein bedrijf"/>
    <m/>
    <x v="2"/>
    <x v="6"/>
    <s v="0"/>
    <s v="0"/>
    <s v="0"/>
    <s v="0"/>
    <s v="0"/>
    <s v="0"/>
    <m/>
    <s v="-1"/>
    <s v="0"/>
    <m/>
    <n v="0"/>
    <n v="0"/>
    <n v="0"/>
    <m/>
    <n v="0"/>
    <n v="0"/>
    <n v="-1"/>
  </r>
  <r>
    <x v="77"/>
    <s v="pacific gym"/>
    <s v="BPAW6f zone voor klein bedrijf"/>
    <m/>
    <x v="2"/>
    <x v="6"/>
    <s v="1"/>
    <s v="0"/>
    <s v="0"/>
    <s v="0"/>
    <s v="0"/>
    <s v="0"/>
    <m/>
    <s v="-1"/>
    <s v="-1"/>
    <m/>
    <n v="1"/>
    <n v="0"/>
    <n v="0"/>
    <m/>
    <n v="0"/>
    <n v="0"/>
    <n v="-1"/>
  </r>
  <r>
    <x v="78"/>
    <s v="Grubeau"/>
    <s v="BPAW6f zone voor klein bedrijf"/>
    <m/>
    <x v="2"/>
    <x v="6"/>
    <s v="1"/>
    <s v="-1"/>
    <s v="0"/>
    <s v="0"/>
    <s v="1"/>
    <s v="0"/>
    <m/>
    <s v="-1"/>
    <s v="-1"/>
    <m/>
    <n v="1"/>
    <n v="-1"/>
    <n v="0"/>
    <m/>
    <n v="1"/>
    <n v="0"/>
    <n v="-1"/>
  </r>
  <r>
    <x v="79"/>
    <s v="schrijnwerkerij"/>
    <s v="BPAW1f zone voor stapelplaatsen en kleine bedrijven (niet storend voor woonomgeving)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80"/>
    <s v="tapijten Demuynck"/>
    <s v="BPAW1f zone voor stapelplaatsen en kleine bedrijven (niet storend voor de woonomgeving)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81"/>
    <s v="ND Dakwerken"/>
    <s v="BPAW1f zone voor stapelplaatsen en kleine bedrijven"/>
    <m/>
    <x v="2"/>
    <x v="6"/>
    <s v="1"/>
    <s v="-1"/>
    <s v="-1"/>
    <s v="0"/>
    <s v="0"/>
    <s v="0"/>
    <m/>
    <s v="-1"/>
    <s v="-1"/>
    <m/>
    <n v="1"/>
    <n v="-1"/>
    <n v="-1"/>
    <m/>
    <n v="0"/>
    <n v="0"/>
    <n v="-1"/>
  </r>
  <r>
    <x v="82"/>
    <s v="dakwerken Moerkerke"/>
    <s v="BPAW1f zone met nabestemming wonen en tuin"/>
    <m/>
    <x v="2"/>
    <x v="6"/>
    <s v="1"/>
    <s v="0"/>
    <s v="-1"/>
    <s v="0"/>
    <s v="-1"/>
    <s v="0"/>
    <m/>
    <s v="-1"/>
    <s v="-1"/>
    <m/>
    <n v="1"/>
    <n v="0"/>
    <n v="-1"/>
    <m/>
    <n v="-1"/>
    <n v="0"/>
    <n v="-1"/>
  </r>
  <r>
    <x v="83"/>
    <m/>
    <s v="BPAW6f zone voor klein bedrijf"/>
    <m/>
    <x v="2"/>
    <x v="6"/>
    <s v="1"/>
    <s v="-1"/>
    <s v="-1"/>
    <s v="0"/>
    <s v="1"/>
    <s v="0"/>
    <m/>
    <s v="-1"/>
    <s v="-1"/>
    <m/>
    <n v="1"/>
    <n v="-1"/>
    <n v="-1"/>
    <m/>
    <n v="1"/>
    <n v="0"/>
    <n v="-1"/>
  </r>
  <r>
    <x v="84"/>
    <s v="voormalige bij den breier"/>
    <s v="BPAW6f zone voor klein bedrijf"/>
    <m/>
    <x v="2"/>
    <x v="6"/>
    <s v="1"/>
    <s v="-1"/>
    <s v="-1"/>
    <s v="0"/>
    <s v="0"/>
    <s v="0"/>
    <m/>
    <s v="-1"/>
    <s v="-1"/>
    <m/>
    <n v="1"/>
    <n v="-1"/>
    <n v="-1"/>
    <m/>
    <n v="0"/>
    <n v="0"/>
    <n v="-1"/>
  </r>
  <r>
    <x v="85"/>
    <s v="garagewerkplaats"/>
    <s v="BPAW1f zone voor stapelplaatsen en kleine bedrijven (niet storend voor de woonomgeving)"/>
    <m/>
    <x v="2"/>
    <x v="6"/>
    <s v="1"/>
    <s v="-1"/>
    <s v="-1"/>
    <s v="0"/>
    <s v="1"/>
    <s v="0"/>
    <m/>
    <s v="-1"/>
    <s v="-1"/>
    <m/>
    <n v="1"/>
    <n v="-1"/>
    <n v="-1"/>
    <m/>
    <n v="1"/>
    <n v="0"/>
    <n v="-1"/>
  </r>
  <r>
    <x v="86"/>
    <s v="carrosserie Beyls"/>
    <s v="BPAW3i zone voor kleine bedrijven niet storend voor de woonomgeving"/>
    <m/>
    <x v="2"/>
    <x v="6"/>
    <s v="1"/>
    <s v="0"/>
    <s v="0"/>
    <s v="0"/>
    <s v="-1"/>
    <s v="0"/>
    <m/>
    <s v="-1"/>
    <s v="-1"/>
    <m/>
    <n v="1"/>
    <n v="0"/>
    <n v="0"/>
    <m/>
    <n v="-1"/>
    <n v="0"/>
    <n v="-1"/>
  </r>
  <r>
    <x v="87"/>
    <s v="callens timmerman"/>
    <s v="BPA12b zone voor ambachtelijke bedrijven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88"/>
    <s v="motoparts, voormalige vleeshandel cousin"/>
    <s v="BPA12b zone voor ambachtelijke bedrijven"/>
    <m/>
    <x v="2"/>
    <x v="6"/>
    <s v="1"/>
    <s v="-1"/>
    <s v="1"/>
    <s v="0"/>
    <s v="0"/>
    <s v="0"/>
    <m/>
    <s v="-1"/>
    <s v="-1"/>
    <m/>
    <n v="1"/>
    <n v="-1"/>
    <n v="1"/>
    <m/>
    <n v="0"/>
    <n v="0"/>
    <n v="-1"/>
  </r>
  <r>
    <x v="89"/>
    <s v="Garage vergote"/>
    <s v="BPAM8 zone voor ambacht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90"/>
    <s v="Wasserij st Klara"/>
    <s v="BPAW3i zone voor kleine bedrijven niet storend voor de woonomgeving"/>
    <m/>
    <x v="2"/>
    <x v="6"/>
    <s v="1"/>
    <s v="0"/>
    <s v="0"/>
    <s v="0"/>
    <s v="0"/>
    <s v="0"/>
    <m/>
    <s v="-1"/>
    <s v="-1"/>
    <m/>
    <n v="1"/>
    <n v="0"/>
    <n v="0"/>
    <m/>
    <n v="0"/>
    <n v="0"/>
    <n v="-1"/>
  </r>
  <r>
    <x v="91"/>
    <s v="aannemer"/>
    <s v="BPAW28 zone voor stapelplaatsen en kleine bedrijven"/>
    <m/>
    <x v="2"/>
    <x v="6"/>
    <s v="1"/>
    <s v="-1"/>
    <s v="-1"/>
    <s v="0"/>
    <s v="0"/>
    <s v="0"/>
    <m/>
    <s v="-1"/>
    <s v="-1"/>
    <m/>
    <n v="1"/>
    <n v="-1"/>
    <n v="-1"/>
    <m/>
    <n v="0"/>
    <n v="0"/>
    <n v="-1"/>
  </r>
  <r>
    <x v="92"/>
    <s v="voormalige doe-het-zelf"/>
    <s v="BPAW28 zone voor stapelplaatsen en kleine bedrijven niet storend voor de woonomgeving"/>
    <m/>
    <x v="2"/>
    <x v="6"/>
    <s v="1"/>
    <s v="-1"/>
    <s v="-1"/>
    <s v="0"/>
    <s v="0"/>
    <s v="0"/>
    <m/>
    <s v="-1"/>
    <s v="-1"/>
    <m/>
    <n v="1"/>
    <n v="-1"/>
    <n v="-1"/>
    <m/>
    <n v="0"/>
    <n v="0"/>
    <n v="-1"/>
  </r>
  <r>
    <x v="93"/>
    <s v="schrijnwerkerij"/>
    <s v="BPAM8 zone voor ambacht"/>
    <m/>
    <x v="2"/>
    <x v="6"/>
    <s v="0"/>
    <s v="0"/>
    <s v="0"/>
    <s v="0"/>
    <s v="0"/>
    <s v="0"/>
    <m/>
    <s v="-1"/>
    <s v="0"/>
    <m/>
    <n v="0"/>
    <n v="0"/>
    <n v="0"/>
    <m/>
    <n v="0"/>
    <n v="0"/>
    <n v="-1"/>
  </r>
  <r>
    <x v="94"/>
    <s v="Garage vergote"/>
    <s v="BPAM8 zone voor ambacht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95"/>
    <s v="Containers "/>
    <s v="behandeling in CBS van 20/10/2014 - mogelijkheid tot uitbreiding bedrijf"/>
    <m/>
    <x v="2"/>
    <x v="4"/>
    <s v="0"/>
    <s v="0"/>
    <s v="0"/>
    <s v="0"/>
    <s v="0"/>
    <s v="0"/>
    <m/>
    <s v="-1"/>
    <s v="-1"/>
    <m/>
    <n v="0"/>
    <n v="0"/>
    <n v="0"/>
    <m/>
    <n v="0"/>
    <n v="0"/>
    <n v="-1"/>
  </r>
  <r>
    <x v="96"/>
    <s v="waterzuivering"/>
    <s v="RUP (prov.) 'RWZI Ledegem'gebied voor zuiveringsinfrastructuur voor afvalwater 'Ledegem'"/>
    <m/>
    <x v="2"/>
    <x v="6"/>
    <s v="1"/>
    <s v="-1"/>
    <s v="1"/>
    <s v="0"/>
    <s v="0"/>
    <s v="0"/>
    <m/>
    <s v="-1"/>
    <s v="-1"/>
    <m/>
    <n v="1"/>
    <n v="-1"/>
    <n v="1"/>
    <m/>
    <n v="0"/>
    <n v="0"/>
    <n v="-1"/>
  </r>
  <r>
    <x v="97"/>
    <s v="interieur Mestdag"/>
    <s v="BPA 'Kortrijkstraat, wijz.F' zone voor kleine bedrijven verenigbaar met de woonomgeving"/>
    <m/>
    <x v="2"/>
    <x v="6"/>
    <s v="1"/>
    <s v="-1"/>
    <s v="1"/>
    <s v="0"/>
    <s v="0"/>
    <s v="0"/>
    <m/>
    <s v="-1"/>
    <s v="-1"/>
    <m/>
    <n v="1"/>
    <n v="-1"/>
    <n v="1"/>
    <m/>
    <n v="0"/>
    <n v="0"/>
    <n v="-1"/>
  </r>
  <r>
    <x v="98"/>
    <m/>
    <s v="BPA 'Vrijstraat, wijz.B' zone voor klein bedrijf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99"/>
    <s v="zuivelbedrijf commeyne"/>
    <s v="BPA 'Vrijstraat, wijz.B' zone voor klein bedrijf"/>
    <m/>
    <x v="2"/>
    <x v="6"/>
    <s v="0"/>
    <s v="0"/>
    <s v="0"/>
    <s v="0"/>
    <s v="-1"/>
    <s v="0"/>
    <m/>
    <s v="-1"/>
    <s v="-1"/>
    <m/>
    <n v="0"/>
    <n v="0"/>
    <n v="0"/>
    <m/>
    <n v="-1"/>
    <n v="0"/>
    <n v="-1"/>
  </r>
  <r>
    <x v="100"/>
    <m/>
    <s v="sectoraal bpa zonevreemde bedrijven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01"/>
    <m/>
    <s v="BPA 'Kapelstraat, wijz.A' zone voor stapelplaatsen en kleine bedrijven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102"/>
    <s v="garage"/>
    <s v="BPA 'Kapelstraat, wijz.A' zone voor stapelplaatsen en kleine bedrijven"/>
    <m/>
    <x v="2"/>
    <x v="6"/>
    <s v="0"/>
    <s v="0"/>
    <s v="0"/>
    <s v="0"/>
    <s v="1"/>
    <s v="0"/>
    <m/>
    <s v="-1"/>
    <s v="-1"/>
    <m/>
    <n v="0"/>
    <n v="0"/>
    <n v="0"/>
    <m/>
    <n v="1"/>
    <n v="0"/>
    <n v="-1"/>
  </r>
  <r>
    <x v="103"/>
    <s v="De geest"/>
    <s v="BPA 'Kortrijkstraat, wijz.F' zone voor kleine bedrijven verenigbaar met de woonomgeving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04"/>
    <s v="Antoon De Cock"/>
    <s v="BPA 'Kortrijkstraat, wijz.F' zone vuitbereiding van kleine bedrijven verenigbaar met de woonomgeving"/>
    <m/>
    <x v="2"/>
    <x v="6"/>
    <s v="1"/>
    <s v="-1"/>
    <s v="0"/>
    <s v="0"/>
    <s v="1"/>
    <s v="0"/>
    <m/>
    <s v="-1"/>
    <s v="-1"/>
    <m/>
    <n v="1"/>
    <n v="-1"/>
    <n v="0"/>
    <m/>
    <n v="1"/>
    <n v="0"/>
    <n v="-1"/>
  </r>
  <r>
    <x v="105"/>
    <m/>
    <s v="BPA 'Kortrijkstraat, wijz.F' zone voor kleine bedrijven verenigbaar met de woonomgeving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06"/>
    <s v="bakkerij"/>
    <s v="BPA 'Kortrijkstraat, wijz.F' zone voor kleine bedrijven verenigbaar met de woonomgeving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07"/>
    <s v="De geest"/>
    <s v="BPA 'Vrijstraat, wijz.B' zone voor klein bedrijf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08"/>
    <m/>
    <s v="BPA 'Vrijstraat, wijz.B' zone voor klein bedrijf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109"/>
    <m/>
    <s v="BPA 'Vrijstraat, wijz.B' zone voor klein bedrijf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110"/>
    <s v="autobedrijf"/>
    <s v="BPA 'Vrijstraat, wijz.B' zone voor klein bedrijf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111"/>
    <m/>
    <s v="BPA 'Vrijstraat, wijz.B' zone voor klein bedrijf"/>
    <m/>
    <x v="2"/>
    <x v="6"/>
    <s v="0"/>
    <s v="0"/>
    <s v="0"/>
    <s v="0"/>
    <s v="0"/>
    <s v="0"/>
    <m/>
    <s v="-1"/>
    <s v="-1"/>
    <m/>
    <n v="0"/>
    <n v="0"/>
    <n v="0"/>
    <m/>
    <n v="0"/>
    <n v="0"/>
    <n v="-1"/>
  </r>
  <r>
    <x v="112"/>
    <s v="Garage Dujardin"/>
    <s v="BPA 'Sectoraal BPA zonevreemde bedrijven'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13"/>
    <s v="verschillende"/>
    <s v="BPA 'Maddensreke' zone voor nijverheid"/>
    <m/>
    <x v="2"/>
    <x v="6"/>
    <s v="1"/>
    <s v="0"/>
    <s v="1"/>
    <s v="0"/>
    <s v="0"/>
    <s v="0"/>
    <m/>
    <s v="-1"/>
    <s v="0"/>
    <m/>
    <n v="1"/>
    <n v="0"/>
    <n v="1"/>
    <m/>
    <n v="0"/>
    <n v="0"/>
    <n v="-1"/>
  </r>
  <r>
    <x v="114"/>
    <s v="metaalbewerking"/>
    <s v="BPA 'Maddensreke' zone voor stapelplaatsen en kleine bedrijven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15"/>
    <s v="Hansens catering"/>
    <s v="BPA 'Grote Ieperstraat, wijz. A' zone voor nijverheid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16"/>
    <s v="koffiebranderij"/>
    <s v="BPA 'Grote Ieperstraat' zone voor stapelplaatsen en kleine bedrijven en voor nijverheid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17"/>
    <s v="Dancing"/>
    <s v="maakt deel uit van een strategische site Masterplan Menen "/>
    <m/>
    <x v="2"/>
    <x v="4"/>
    <s v="-1"/>
    <s v="0"/>
    <s v="1"/>
    <s v="0"/>
    <s v="0"/>
    <s v="0"/>
    <m/>
    <s v="-1"/>
    <s v="0"/>
    <m/>
    <n v="-1"/>
    <n v="0"/>
    <n v="1"/>
    <m/>
    <n v="0"/>
    <n v="0"/>
    <n v="-1"/>
  </r>
  <r>
    <x v="118"/>
    <s v="Tuincentrum"/>
    <s v="maakt deel uit van een strategische site in Masterplan Menen "/>
    <m/>
    <x v="2"/>
    <x v="4"/>
    <s v="0"/>
    <s v="1"/>
    <s v="-1"/>
    <s v="0"/>
    <s v="0"/>
    <s v="0"/>
    <m/>
    <s v="-1"/>
    <s v="1"/>
    <m/>
    <n v="0"/>
    <n v="1"/>
    <n v="-1"/>
    <m/>
    <n v="0"/>
    <n v="0"/>
    <n v="-1"/>
  </r>
  <r>
    <x v="119"/>
    <s v="verwarming, koeling, ventilatie - industrieel "/>
    <m/>
    <m/>
    <x v="2"/>
    <x v="4"/>
    <s v="0"/>
    <s v="0"/>
    <s v="-1"/>
    <s v="0"/>
    <s v="-1"/>
    <s v="0"/>
    <m/>
    <s v="-1"/>
    <s v="0"/>
    <m/>
    <n v="0"/>
    <n v="0"/>
    <n v="-1"/>
    <m/>
    <n v="-1"/>
    <n v="0"/>
    <n v="-1"/>
  </r>
  <r>
    <x v="120"/>
    <s v="glascentrale "/>
    <s v="maakt deel uit van een strategische site van het Masterplan Menen "/>
    <m/>
    <x v="2"/>
    <x v="4"/>
    <s v="-1"/>
    <s v="0"/>
    <s v="-1"/>
    <s v="0"/>
    <s v="-1"/>
    <s v="0"/>
    <m/>
    <s v="-1"/>
    <s v="1"/>
    <m/>
    <n v="-1"/>
    <n v="0"/>
    <n v="-1"/>
    <m/>
    <n v="-1"/>
    <n v="0"/>
    <n v="-1"/>
  </r>
  <r>
    <x v="121"/>
    <s v="Auto-onderdelen"/>
    <s v="maakt deel uit van strategische site Masterplan Menen"/>
    <m/>
    <x v="1"/>
    <x v="4"/>
    <s v="0"/>
    <s v="0"/>
    <s v="0"/>
    <s v="0"/>
    <s v="-1"/>
    <s v="0"/>
    <m/>
    <s v="1"/>
    <s v="1"/>
    <m/>
    <n v="0"/>
    <n v="0"/>
    <n v="0"/>
    <m/>
    <n v="-1"/>
    <n v="0"/>
    <n v="1"/>
  </r>
  <r>
    <x v="122"/>
    <s v="recyclagebedrijf"/>
    <s v="wordt verder onderzocht voor SRUP"/>
    <m/>
    <x v="1"/>
    <x v="4"/>
    <s v="1"/>
    <s v="0"/>
    <s v="1"/>
    <s v="0"/>
    <s v="0"/>
    <s v="0"/>
    <m/>
    <s v="1"/>
    <s v="1"/>
    <m/>
    <n v="1"/>
    <n v="0"/>
    <n v="1"/>
    <m/>
    <n v="0"/>
    <n v="0"/>
    <n v="1"/>
  </r>
  <r>
    <x v="123"/>
    <s v="Afbraak, grondwerken en compostering"/>
    <s v="RUP Lauwe Stationsomgeving in opmaak"/>
    <m/>
    <x v="2"/>
    <x v="4"/>
    <s v="1"/>
    <s v="1"/>
    <s v="0"/>
    <s v="0"/>
    <s v="0"/>
    <s v="0"/>
    <m/>
    <s v="-1"/>
    <s v="1"/>
    <m/>
    <n v="1"/>
    <n v="1"/>
    <n v="0"/>
    <m/>
    <n v="0"/>
    <n v="0"/>
    <n v="-1"/>
  </r>
  <r>
    <x v="124"/>
    <s v="Houtverwerking- en opslag"/>
    <s v="mogelijkheid wordt onderzocht voor sectoraal RUP"/>
    <m/>
    <x v="2"/>
    <x v="4"/>
    <s v="1"/>
    <s v="0"/>
    <s v="0"/>
    <s v="0"/>
    <s v="0"/>
    <s v="0"/>
    <m/>
    <s v="-1"/>
    <s v="1"/>
    <m/>
    <n v="1"/>
    <n v="0"/>
    <n v="0"/>
    <m/>
    <n v="0"/>
    <n v="0"/>
    <n v="-1"/>
  </r>
  <r>
    <x v="125"/>
    <s v="wasmachines opslag, houtbewerkin, metaal bewerking"/>
    <s v="milieubelastende industrie/ Signaalgebied"/>
    <s v="te evalueren"/>
    <x v="3"/>
    <x v="6"/>
    <s v="-1"/>
    <s v="1"/>
    <s v="0"/>
    <s v="0"/>
    <s v="-1"/>
    <s v="0"/>
    <m/>
    <s v="0"/>
    <s v="1"/>
    <m/>
    <n v="-1"/>
    <n v="1"/>
    <n v="0"/>
    <m/>
    <n v="-1"/>
    <n v="0"/>
    <n v="0"/>
  </r>
  <r>
    <x v="126"/>
    <s v="hout"/>
    <s v="woongebied gewest"/>
    <s v="te evalueren"/>
    <x v="3"/>
    <x v="6"/>
    <s v="-1"/>
    <s v="1"/>
    <s v="0"/>
    <s v="0"/>
    <s v="-1"/>
    <s v="0"/>
    <m/>
    <s v="0"/>
    <s v="1"/>
    <m/>
    <n v="-1"/>
    <n v="1"/>
    <n v="0"/>
    <m/>
    <n v="-1"/>
    <n v="0"/>
    <n v="0"/>
  </r>
  <r>
    <x v="127"/>
    <s v="heftrucks"/>
    <s v="Industriegebied Gewestplan"/>
    <m/>
    <x v="2"/>
    <x v="6"/>
    <s v="1"/>
    <s v="-1"/>
    <s v="0"/>
    <s v="0"/>
    <s v="0"/>
    <s v="0"/>
    <m/>
    <s v="-1"/>
    <s v="-1"/>
    <m/>
    <n v="1"/>
    <n v="-1"/>
    <n v="0"/>
    <m/>
    <n v="0"/>
    <n v="0"/>
    <n v="-1"/>
  </r>
  <r>
    <x v="128"/>
    <s v="Elektro"/>
    <s v="Milieubelastende industrie"/>
    <m/>
    <x v="2"/>
    <x v="6"/>
    <s v="1"/>
    <s v="-1"/>
    <s v="1"/>
    <s v="0"/>
    <s v="0"/>
    <s v="0"/>
    <m/>
    <s v="-1"/>
    <s v="-1"/>
    <m/>
    <n v="1"/>
    <n v="-1"/>
    <n v="1"/>
    <m/>
    <n v="0"/>
    <n v="0"/>
    <n v="-1"/>
  </r>
  <r>
    <x v="129"/>
    <s v="Rubber"/>
    <s v="Milieubelastende industrie gewestplan"/>
    <m/>
    <x v="0"/>
    <x v="6"/>
    <s v="-1"/>
    <s v="1"/>
    <s v="-1"/>
    <s v="0"/>
    <s v="-1"/>
    <s v="0"/>
    <m/>
    <s v="-1"/>
    <s v="1"/>
    <m/>
    <n v="-1"/>
    <n v="1"/>
    <n v="-1"/>
    <m/>
    <n v="-1"/>
    <n v="0"/>
    <n v="-1"/>
  </r>
  <r>
    <x v="130"/>
    <s v="Rubber / bowling / hout"/>
    <s v="Rup Menenstraat noord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31"/>
    <s v="Rubber"/>
    <s v="RUP menenstraat Noord A"/>
    <m/>
    <x v="2"/>
    <x v="6"/>
    <s v="1"/>
    <s v="-1"/>
    <s v="1"/>
    <s v="0"/>
    <s v="1"/>
    <s v="0"/>
    <m/>
    <s v="-1"/>
    <s v="-1"/>
    <m/>
    <n v="1"/>
    <n v="-1"/>
    <n v="1"/>
    <m/>
    <n v="1"/>
    <n v="0"/>
    <n v="-1"/>
  </r>
  <r>
    <x v="132"/>
    <s v="Tuindecor"/>
    <s v="bpa"/>
    <m/>
    <x v="2"/>
    <x v="6"/>
    <s v="1"/>
    <s v="0"/>
    <s v="-1"/>
    <s v="0"/>
    <s v="-1"/>
    <s v="0"/>
    <m/>
    <s v="-1"/>
    <s v="-1"/>
    <m/>
    <n v="1"/>
    <n v="0"/>
    <n v="-1"/>
    <m/>
    <n v="-1"/>
    <n v="0"/>
    <n v="-1"/>
  </r>
  <r>
    <x v="133"/>
    <s v="groothandel juwelen"/>
    <s v="RUP kleine molen"/>
    <m/>
    <x v="0"/>
    <x v="6"/>
    <s v="1"/>
    <s v="0"/>
    <s v="-1"/>
    <s v="0"/>
    <s v="-1"/>
    <s v="0"/>
    <m/>
    <s v="-1"/>
    <s v="-1"/>
    <m/>
    <n v="1"/>
    <n v="0"/>
    <n v="-1"/>
    <m/>
    <n v="-1"/>
    <n v="0"/>
    <n v="-1"/>
  </r>
  <r>
    <x v="134"/>
    <s v="Groothandel tuinmeubelen"/>
    <s v="Milieubelastend Industriegebied Gewestplan"/>
    <m/>
    <x v="2"/>
    <x v="6"/>
    <s v="1"/>
    <s v="1"/>
    <s v="1"/>
    <s v="0"/>
    <s v="-1"/>
    <s v="0"/>
    <m/>
    <s v="-1"/>
    <s v="-1"/>
    <m/>
    <n v="1"/>
    <n v="1"/>
    <n v="1"/>
    <m/>
    <n v="-1"/>
    <n v="0"/>
    <n v="-1"/>
  </r>
  <r>
    <x v="135"/>
    <s v="Glascentrale/schrijnwerk/steenkapperij"/>
    <s v="milieubelastende industrie gewestplan"/>
    <m/>
    <x v="2"/>
    <x v="6"/>
    <s v="1"/>
    <s v="1"/>
    <s v="1"/>
    <s v="0"/>
    <s v="-1"/>
    <s v="0"/>
    <m/>
    <s v="-1"/>
    <s v="-1"/>
    <m/>
    <n v="1"/>
    <n v="1"/>
    <n v="1"/>
    <m/>
    <n v="-1"/>
    <n v="0"/>
    <n v="-1"/>
  </r>
  <r>
    <x v="136"/>
    <s v="garagewerkplaats"/>
    <s v="sectoraal BPA"/>
    <m/>
    <x v="2"/>
    <x v="6"/>
    <s v="1"/>
    <s v="-1"/>
    <s v="1"/>
    <s v="0"/>
    <s v="0"/>
    <s v="0"/>
    <m/>
    <s v="-1"/>
    <s v="-1"/>
    <m/>
    <n v="1"/>
    <n v="-1"/>
    <n v="1"/>
    <m/>
    <n v="0"/>
    <n v="0"/>
    <n v="-1"/>
  </r>
  <r>
    <x v="137"/>
    <s v="bouwmaterialen"/>
    <s v="BPA wijnber wijziging F zone klein bedrijf"/>
    <m/>
    <x v="2"/>
    <x v="6"/>
    <s v="0"/>
    <s v="1"/>
    <s v="0"/>
    <s v="0"/>
    <s v="-1"/>
    <s v="0"/>
    <m/>
    <s v="-1"/>
    <s v="1"/>
    <m/>
    <n v="0"/>
    <n v="1"/>
    <n v="0"/>
    <m/>
    <n v="-1"/>
    <n v="0"/>
    <n v="-1"/>
  </r>
  <r>
    <x v="138"/>
    <s v="opslag"/>
    <s v="BPA maddensreke &amp; roterijstraat E &amp; F"/>
    <m/>
    <x v="2"/>
    <x v="6"/>
    <s v="1"/>
    <s v="0"/>
    <s v="0"/>
    <s v="0"/>
    <s v="-1"/>
    <s v="0"/>
    <m/>
    <s v="-1"/>
    <s v="-1"/>
    <m/>
    <n v="1"/>
    <n v="0"/>
    <n v="0"/>
    <m/>
    <n v="-1"/>
    <n v="0"/>
    <n v="-1"/>
  </r>
  <r>
    <x v="139"/>
    <s v="transport"/>
    <s v="bpa zone vreemde bedrijven"/>
    <m/>
    <x v="3"/>
    <x v="6"/>
    <s v="1"/>
    <s v="1"/>
    <s v="0"/>
    <s v="0"/>
    <s v="-1"/>
    <s v="0"/>
    <m/>
    <s v="0"/>
    <s v="1"/>
    <m/>
    <n v="1"/>
    <n v="1"/>
    <n v="0"/>
    <m/>
    <n v="-1"/>
    <n v="0"/>
    <n v="0"/>
  </r>
  <r>
    <x v="140"/>
    <s v="Exclusief Clubhuis"/>
    <m/>
    <m/>
    <x v="2"/>
    <x v="13"/>
    <s v="1"/>
    <s v="1"/>
    <s v="0"/>
    <s v="0"/>
    <s v="0"/>
    <s v="0"/>
    <m/>
    <s v="-1"/>
    <s v="-1"/>
    <m/>
    <n v="1"/>
    <n v="1"/>
    <n v="0"/>
    <m/>
    <n v="0"/>
    <n v="0"/>
    <n v="-1"/>
  </r>
  <r>
    <x v="141"/>
    <s v="Exclusief Clubhuis"/>
    <s v="Zie Doorniksewijk 1"/>
    <m/>
    <x v="2"/>
    <x v="13"/>
    <s v="0"/>
    <s v="0"/>
    <s v="0"/>
    <s v="0"/>
    <s v="0"/>
    <s v="0"/>
    <m/>
    <s v="0"/>
    <s v="0"/>
    <m/>
    <n v="0"/>
    <n v="0"/>
    <n v="0"/>
    <m/>
    <n v="0"/>
    <n v="0"/>
    <n v="0"/>
  </r>
  <r>
    <x v="142"/>
    <s v="Design -en ontwerpbureau"/>
    <m/>
    <m/>
    <x v="2"/>
    <x v="9"/>
    <s v="1"/>
    <s v="0"/>
    <s v="0"/>
    <s v="0"/>
    <s v="0"/>
    <s v="0"/>
    <m/>
    <s v="-1"/>
    <s v="-1"/>
    <m/>
    <n v="1"/>
    <n v="0"/>
    <n v="0"/>
    <m/>
    <n v="0"/>
    <n v="0"/>
    <n v="-1"/>
  </r>
  <r>
    <x v="143"/>
    <m/>
    <m/>
    <m/>
    <x v="1"/>
    <x v="13"/>
    <s v="0"/>
    <s v="0"/>
    <s v="0"/>
    <s v="0"/>
    <s v="0"/>
    <s v="0"/>
    <m/>
    <s v="0"/>
    <s v="0"/>
    <m/>
    <n v="0"/>
    <n v="0"/>
    <n v="0"/>
    <m/>
    <n v="0"/>
    <n v="0"/>
    <n v="0"/>
  </r>
  <r>
    <x v="144"/>
    <s v="Chocolatier"/>
    <s v="Verhuisd naar Aarweg 8, Marke"/>
    <m/>
    <x v="1"/>
    <x v="9"/>
    <s v="0"/>
    <s v="1"/>
    <s v="0"/>
    <s v="0"/>
    <s v="0"/>
    <s v="0"/>
    <m/>
    <s v="1"/>
    <s v="0"/>
    <m/>
    <n v="0"/>
    <n v="1"/>
    <n v="0"/>
    <m/>
    <n v="0"/>
    <n v="0"/>
    <n v="1"/>
  </r>
  <r>
    <x v="145"/>
    <s v="Online betalingen, e-commerce,..."/>
    <s v="Voormalig Pilipili"/>
    <m/>
    <x v="2"/>
    <x v="9"/>
    <s v="1"/>
    <s v="-1"/>
    <s v="1"/>
    <s v="0"/>
    <s v="0"/>
    <s v="0"/>
    <m/>
    <s v="1"/>
    <s v="-1"/>
    <m/>
    <n v="1"/>
    <n v="-1"/>
    <n v="1"/>
    <m/>
    <n v="0"/>
    <n v="0"/>
    <n v="1"/>
  </r>
  <r>
    <x v="146"/>
    <s v="Verf en decoratie"/>
    <s v="5452 m²"/>
    <m/>
    <x v="3"/>
    <x v="9"/>
    <s v="0"/>
    <s v="0"/>
    <s v="0"/>
    <s v="0"/>
    <s v="0"/>
    <s v="0"/>
    <m/>
    <s v="-1"/>
    <s v="0"/>
    <m/>
    <n v="0"/>
    <n v="0"/>
    <n v="0"/>
    <m/>
    <n v="0"/>
    <n v="0"/>
    <n v="-1"/>
  </r>
  <r>
    <x v="147"/>
    <s v="Admin Gebouw"/>
    <s v="4364 m²"/>
    <m/>
    <x v="2"/>
    <x v="13"/>
    <s v="0"/>
    <s v="0"/>
    <s v="0"/>
    <s v="0"/>
    <s v="0"/>
    <s v="0"/>
    <m/>
    <s v="0"/>
    <s v="0"/>
    <m/>
    <n v="0"/>
    <n v="0"/>
    <n v="0"/>
    <m/>
    <n v="0"/>
    <n v="0"/>
    <n v="0"/>
  </r>
  <r>
    <x v="148"/>
    <s v="Ex Drukkerij"/>
    <s v="2043m² - naar wonen"/>
    <m/>
    <x v="0"/>
    <x v="9"/>
    <s v="1"/>
    <s v="0"/>
    <s v="0"/>
    <s v="0"/>
    <s v="1"/>
    <s v="0"/>
    <m/>
    <s v="1"/>
    <s v="-1"/>
    <m/>
    <n v="1"/>
    <n v="0"/>
    <n v="0"/>
    <m/>
    <n v="1"/>
    <n v="0"/>
    <n v="1"/>
  </r>
  <r>
    <x v="149"/>
    <s v="Tapijten"/>
    <s v="4050 m²"/>
    <m/>
    <x v="2"/>
    <x v="9"/>
    <s v="1"/>
    <s v="-1"/>
    <s v="1"/>
    <s v="0"/>
    <s v="1"/>
    <s v="0"/>
    <m/>
    <s v="-1"/>
    <s v="-1"/>
    <m/>
    <n v="1"/>
    <n v="-1"/>
    <n v="1"/>
    <m/>
    <n v="1"/>
    <n v="0"/>
    <n v="-1"/>
  </r>
  <r>
    <x v="150"/>
    <s v="Interieurinrichting"/>
    <s v="3376 m - gepland te verhuizen"/>
    <m/>
    <x v="3"/>
    <x v="9"/>
    <s v="0"/>
    <s v="1"/>
    <s v="0"/>
    <s v="0"/>
    <s v="1"/>
    <s v="0"/>
    <m/>
    <s v="-1"/>
    <s v="0"/>
    <m/>
    <n v="0"/>
    <n v="1"/>
    <n v="0"/>
    <m/>
    <n v="1"/>
    <n v="0"/>
    <n v="-1"/>
  </r>
  <r>
    <x v="151"/>
    <m/>
    <m/>
    <m/>
    <x v="1"/>
    <x v="14"/>
    <s v="0"/>
    <s v="0"/>
    <s v="0"/>
    <s v="0"/>
    <s v="0"/>
    <s v="0"/>
    <m/>
    <s v="0"/>
    <s v="0"/>
    <m/>
    <n v="0"/>
    <n v="0"/>
    <n v="0"/>
    <m/>
    <n v="0"/>
    <n v="0"/>
    <n v="0"/>
  </r>
  <r>
    <x v="152"/>
    <m/>
    <m/>
    <m/>
    <x v="1"/>
    <x v="4"/>
    <s v="0"/>
    <s v="0"/>
    <s v="0"/>
    <s v="0"/>
    <s v="0"/>
    <s v="0"/>
    <m/>
    <s v="0"/>
    <s v="0"/>
    <m/>
    <n v="0"/>
    <n v="0"/>
    <n v="0"/>
    <m/>
    <n v="0"/>
    <n v="0"/>
    <n v="0"/>
  </r>
  <r>
    <x v="153"/>
    <m/>
    <m/>
    <m/>
    <x v="1"/>
    <x v="4"/>
    <s v="0"/>
    <s v="0"/>
    <s v="0"/>
    <s v="0"/>
    <s v="0"/>
    <s v="0"/>
    <m/>
    <s v="0"/>
    <s v="0"/>
    <m/>
    <n v="0"/>
    <n v="0"/>
    <n v="0"/>
    <m/>
    <n v="0"/>
    <n v="0"/>
    <n v="0"/>
  </r>
  <r>
    <x v="154"/>
    <m/>
    <m/>
    <m/>
    <x v="1"/>
    <x v="4"/>
    <s v="0"/>
    <s v="0"/>
    <s v="0"/>
    <s v="0"/>
    <s v="0"/>
    <s v="0"/>
    <m/>
    <s v="0"/>
    <s v="0"/>
    <m/>
    <n v="0"/>
    <n v="0"/>
    <n v="0"/>
    <m/>
    <n v="0"/>
    <n v="0"/>
    <n v="0"/>
  </r>
  <r>
    <x v="155"/>
    <m/>
    <m/>
    <m/>
    <x v="1"/>
    <x v="14"/>
    <s v="0"/>
    <s v="0"/>
    <s v="0"/>
    <s v="0"/>
    <s v="0"/>
    <s v="0"/>
    <m/>
    <s v="0"/>
    <s v="0"/>
    <m/>
    <n v="0"/>
    <n v="0"/>
    <n v="0"/>
    <m/>
    <n v="0"/>
    <n v="0"/>
    <n v="0"/>
  </r>
  <r>
    <x v="156"/>
    <s v="oude weverij"/>
    <s v="BPA Mirakelstraat - in herziening"/>
    <m/>
    <x v="1"/>
    <x v="5"/>
    <s v="-1"/>
    <s v="0"/>
    <s v="0"/>
    <s v="0"/>
    <s v="0"/>
    <s v="0"/>
    <m/>
    <s v="1"/>
    <s v="0"/>
    <m/>
    <n v="-1"/>
    <n v="0"/>
    <n v="0"/>
    <m/>
    <n v="0"/>
    <n v="0"/>
    <n v="1"/>
  </r>
  <r>
    <x v="157"/>
    <s v="slachterij"/>
    <s v="Nog actief bedrijf"/>
    <m/>
    <x v="3"/>
    <x v="5"/>
    <s v="1"/>
    <s v="0"/>
    <s v="0"/>
    <s v="0"/>
    <s v="1"/>
    <s v="0"/>
    <m/>
    <s v="-1"/>
    <s v="-1"/>
    <m/>
    <n v="1"/>
    <n v="0"/>
    <n v="0"/>
    <m/>
    <n v="1"/>
    <n v="0"/>
    <n v="-1"/>
  </r>
  <r>
    <x v="158"/>
    <s v="weverij"/>
    <s v="deels leegstand - geen uiterlijke kenmerken van leegstand"/>
    <m/>
    <x v="3"/>
    <x v="5"/>
    <s v="1"/>
    <s v="0"/>
    <s v="0"/>
    <s v="0"/>
    <s v="1"/>
    <s v="0"/>
    <m/>
    <s v="0"/>
    <s v="0"/>
    <m/>
    <n v="1"/>
    <n v="0"/>
    <n v="0"/>
    <m/>
    <n v="1"/>
    <n v="0"/>
    <n v="0"/>
  </r>
  <r>
    <x v="159"/>
    <s v="Verpakkingen, afdekplaatjes, tubes"/>
    <s v="6086m²"/>
    <m/>
    <x v="3"/>
    <x v="9"/>
    <s v="0"/>
    <s v="0"/>
    <s v="0"/>
    <s v="0"/>
    <s v="0"/>
    <s v="0"/>
    <m/>
    <s v="0"/>
    <s v="0"/>
    <m/>
    <n v="0"/>
    <n v="0"/>
    <n v="0"/>
    <m/>
    <n v="0"/>
    <n v="0"/>
    <n v="0"/>
  </r>
  <r>
    <x v="160"/>
    <s v="Mercedes Garage"/>
    <s v="16452 m²"/>
    <m/>
    <x v="3"/>
    <x v="9"/>
    <s v="1"/>
    <s v="0"/>
    <s v="1"/>
    <s v="0"/>
    <s v="-1"/>
    <s v="0"/>
    <m/>
    <s v="-1"/>
    <s v="0"/>
    <m/>
    <n v="1"/>
    <n v="0"/>
    <n v="1"/>
    <m/>
    <n v="-1"/>
    <n v="0"/>
    <n v="-1"/>
  </r>
  <r>
    <x v="161"/>
    <s v="Ramen en deuren"/>
    <s v="+/- 28000m²"/>
    <m/>
    <x v="3"/>
    <x v="9"/>
    <s v="1"/>
    <s v="0"/>
    <s v="1"/>
    <s v="0"/>
    <s v="-1"/>
    <s v="0"/>
    <m/>
    <s v="-1"/>
    <s v="0"/>
    <m/>
    <n v="1"/>
    <n v="0"/>
    <n v="1"/>
    <m/>
    <n v="-1"/>
    <n v="0"/>
    <n v="-1"/>
  </r>
  <r>
    <x v="162"/>
    <s v="Drukkerij"/>
    <s v="Verhuisd naar Kortrijk Noord - 15549m²"/>
    <m/>
    <x v="3"/>
    <x v="9"/>
    <s v="1"/>
    <s v="1"/>
    <s v="-1"/>
    <s v="0"/>
    <s v="1"/>
    <s v="0"/>
    <m/>
    <s v="0"/>
    <s v="1"/>
    <m/>
    <n v="1"/>
    <n v="1"/>
    <n v="-1"/>
    <m/>
    <n v="1"/>
    <n v="0"/>
    <n v="0"/>
  </r>
  <r>
    <x v="163"/>
    <m/>
    <s v="103 m²huis en 882 m² magazijn"/>
    <m/>
    <x v="1"/>
    <x v="15"/>
    <s v="1"/>
    <s v="1"/>
    <s v="0"/>
    <s v="0"/>
    <s v="1"/>
    <s v="0"/>
    <m/>
    <s v="1"/>
    <s v="0"/>
    <m/>
    <n v="1"/>
    <n v="1"/>
    <n v="0"/>
    <m/>
    <n v="1"/>
    <n v="0"/>
    <n v="1"/>
  </r>
  <r>
    <x v="164"/>
    <s v="Werkplaats"/>
    <s v="1169"/>
    <m/>
    <x v="1"/>
    <x v="16"/>
    <s v="1"/>
    <s v="1"/>
    <s v="0"/>
    <s v="0"/>
    <s v="1"/>
    <s v="0"/>
    <m/>
    <s v="1"/>
    <s v="0"/>
    <m/>
    <n v="1"/>
    <n v="1"/>
    <n v="0"/>
    <m/>
    <n v="1"/>
    <n v="0"/>
    <n v="1"/>
  </r>
  <r>
    <x v="165"/>
    <s v="Puin"/>
    <s v="1221m²"/>
    <m/>
    <x v="1"/>
    <x v="17"/>
    <s v="-1"/>
    <s v="-1"/>
    <s v="1"/>
    <s v="0"/>
    <s v="-1"/>
    <s v="0"/>
    <m/>
    <s v="1"/>
    <s v="-1"/>
    <m/>
    <n v="-1"/>
    <n v="-1"/>
    <n v="1"/>
    <m/>
    <n v="-1"/>
    <n v="0"/>
    <n v="1"/>
  </r>
  <r>
    <x v="166"/>
    <s v="Puin"/>
    <s v="996m² - afgesmeten?"/>
    <m/>
    <x v="1"/>
    <x v="18"/>
    <s v="1"/>
    <s v="0"/>
    <s v="1"/>
    <s v="0"/>
    <s v="0"/>
    <s v="0"/>
    <m/>
    <s v="1"/>
    <s v="-1"/>
    <m/>
    <n v="1"/>
    <n v="0"/>
    <n v="1"/>
    <m/>
    <n v="0"/>
    <n v="0"/>
    <n v="1"/>
  </r>
  <r>
    <x v="167"/>
    <s v="Leegstaande hoeve"/>
    <s v="21355 m²"/>
    <m/>
    <x v="1"/>
    <x v="9"/>
    <s v="0"/>
    <s v="0"/>
    <s v="1"/>
    <s v="0"/>
    <s v="-1"/>
    <s v="0"/>
    <m/>
    <s v="1"/>
    <s v="0"/>
    <m/>
    <n v="0"/>
    <n v="0"/>
    <n v="1"/>
    <m/>
    <n v="-1"/>
    <n v="0"/>
    <n v="1"/>
  </r>
  <r>
    <x v="168"/>
    <s v="Magazijn"/>
    <s v="415m² - verwaarloosd - op instorten - in project"/>
    <m/>
    <x v="1"/>
    <x v="9"/>
    <s v="1"/>
    <s v="1"/>
    <s v="-1"/>
    <s v="0"/>
    <s v="1"/>
    <s v="0"/>
    <m/>
    <s v="1"/>
    <s v="0"/>
    <m/>
    <n v="1"/>
    <n v="1"/>
    <n v="-1"/>
    <m/>
    <n v="1"/>
    <n v="0"/>
    <n v="1"/>
  </r>
  <r>
    <x v="169"/>
    <m/>
    <m/>
    <m/>
    <x v="1"/>
    <x v="13"/>
    <s v="0"/>
    <s v="0"/>
    <s v="0"/>
    <s v="0"/>
    <s v="0"/>
    <s v="0"/>
    <m/>
    <s v="0"/>
    <s v="0"/>
    <m/>
    <n v="0"/>
    <n v="0"/>
    <n v="0"/>
    <m/>
    <n v="0"/>
    <n v="0"/>
    <n v="0"/>
  </r>
  <r>
    <x v="170"/>
    <s v="Magazijn"/>
    <s v="1191m²"/>
    <m/>
    <x v="1"/>
    <x v="19"/>
    <s v="0"/>
    <s v="-1"/>
    <s v="1"/>
    <s v="0"/>
    <s v="-1"/>
    <s v="0"/>
    <m/>
    <s v="1"/>
    <s v="-1"/>
    <m/>
    <n v="0"/>
    <n v="-1"/>
    <n v="1"/>
    <m/>
    <n v="-1"/>
    <n v="0"/>
    <n v="1"/>
  </r>
  <r>
    <x v="171"/>
    <s v="Magazijn"/>
    <s v="1827m²"/>
    <m/>
    <x v="1"/>
    <x v="9"/>
    <s v="1"/>
    <s v="0"/>
    <s v="0"/>
    <s v="0"/>
    <s v="0"/>
    <s v="0"/>
    <m/>
    <s v="1"/>
    <s v="0"/>
    <m/>
    <n v="1"/>
    <n v="0"/>
    <n v="0"/>
    <m/>
    <n v="0"/>
    <n v="0"/>
    <n v="1"/>
  </r>
  <r>
    <x v="172"/>
    <s v="Opslag - leegstand"/>
    <s v="51949 m²"/>
    <m/>
    <x v="1"/>
    <x v="9"/>
    <s v="1"/>
    <s v="1"/>
    <s v="-1"/>
    <s v="0"/>
    <s v="1"/>
    <s v="0"/>
    <m/>
    <s v="1"/>
    <s v="1"/>
    <m/>
    <n v="1"/>
    <n v="1"/>
    <n v="-1"/>
    <m/>
    <n v="1"/>
    <n v="0"/>
    <n v="1"/>
  </r>
  <r>
    <x v="173"/>
    <s v="Midas Garage"/>
    <s v="694 m²"/>
    <m/>
    <x v="1"/>
    <x v="20"/>
    <s v="1"/>
    <s v="1"/>
    <s v="1"/>
    <s v="0"/>
    <s v="0"/>
    <s v="0"/>
    <m/>
    <s v="1"/>
    <s v="0"/>
    <m/>
    <n v="1"/>
    <n v="1"/>
    <n v="1"/>
    <m/>
    <n v="0"/>
    <n v="0"/>
    <n v="1"/>
  </r>
  <r>
    <x v="174"/>
    <s v="Werkplaats"/>
    <s v="8716 m²"/>
    <m/>
    <x v="1"/>
    <x v="21"/>
    <s v="1"/>
    <s v="0"/>
    <s v="1"/>
    <s v="0"/>
    <s v="0"/>
    <s v="0"/>
    <m/>
    <s v="1"/>
    <s v="0"/>
    <m/>
    <n v="1"/>
    <n v="0"/>
    <n v="1"/>
    <m/>
    <n v="0"/>
    <n v="0"/>
    <n v="1"/>
  </r>
  <r>
    <x v="175"/>
    <s v="Magazijn"/>
    <s v="1004m²"/>
    <m/>
    <x v="1"/>
    <x v="9"/>
    <s v="1"/>
    <s v="0"/>
    <s v="0"/>
    <s v="0"/>
    <s v="0"/>
    <s v="0"/>
    <m/>
    <s v="0"/>
    <s v="0"/>
    <m/>
    <n v="1"/>
    <n v="0"/>
    <n v="0"/>
    <m/>
    <n v="0"/>
    <n v="0"/>
    <n v="0"/>
  </r>
  <r>
    <x v="176"/>
    <s v="??"/>
    <s v="682 m²"/>
    <m/>
    <x v="1"/>
    <x v="22"/>
    <s v="1"/>
    <s v="1"/>
    <s v="0"/>
    <s v="0"/>
    <s v="1"/>
    <s v="0"/>
    <m/>
    <s v="1"/>
    <s v="0"/>
    <m/>
    <n v="1"/>
    <n v="1"/>
    <n v="0"/>
    <m/>
    <n v="1"/>
    <n v="0"/>
    <n v="1"/>
  </r>
  <r>
    <x v="177"/>
    <s v="Ex Citroëngarage"/>
    <s v="1887m² OCMW - AFBLIJVEN!"/>
    <m/>
    <x v="1"/>
    <x v="9"/>
    <s v="1"/>
    <s v="1"/>
    <s v="0"/>
    <s v="0"/>
    <s v="1"/>
    <s v="0"/>
    <m/>
    <s v="1"/>
    <s v="1"/>
    <m/>
    <n v="1"/>
    <n v="1"/>
    <n v="0"/>
    <m/>
    <n v="1"/>
    <n v="0"/>
    <n v="1"/>
  </r>
  <r>
    <x v="178"/>
    <s v="Magazijn "/>
    <s v="1991 m²"/>
    <m/>
    <x v="1"/>
    <x v="23"/>
    <s v="1"/>
    <s v="-1"/>
    <s v="0"/>
    <s v="0"/>
    <s v="0"/>
    <s v="0"/>
    <m/>
    <s v="1"/>
    <s v="0"/>
    <m/>
    <n v="1"/>
    <n v="-1"/>
    <n v="0"/>
    <m/>
    <n v="0"/>
    <n v="0"/>
    <n v="1"/>
  </r>
  <r>
    <x v="179"/>
    <s v="ex Bank"/>
    <s v="1180 m² - te koop - vraagprijs 2 miljoen euro"/>
    <m/>
    <x v="1"/>
    <x v="24"/>
    <s v="1"/>
    <s v="1"/>
    <s v="0"/>
    <s v="0"/>
    <s v="0"/>
    <s v="0"/>
    <m/>
    <s v="1"/>
    <s v="0"/>
    <m/>
    <n v="1"/>
    <n v="1"/>
    <n v="0"/>
    <m/>
    <n v="0"/>
    <n v="0"/>
    <n v="1"/>
  </r>
  <r>
    <x v="180"/>
    <s v="Niets - eigendom OCMW"/>
    <s v="429 m² - AFBLIJVEN"/>
    <m/>
    <x v="1"/>
    <x v="25"/>
    <s v="1"/>
    <s v="1"/>
    <s v="0"/>
    <s v="0"/>
    <s v="1"/>
    <s v="0"/>
    <m/>
    <s v="1"/>
    <s v="-1"/>
    <m/>
    <n v="1"/>
    <n v="1"/>
    <n v="0"/>
    <m/>
    <n v="1"/>
    <n v="0"/>
    <n v="1"/>
  </r>
  <r>
    <x v="177"/>
    <s v="Werkplaats"/>
    <s v="697m² - Gronden Carlier - AFBLIJVEN"/>
    <m/>
    <x v="1"/>
    <x v="9"/>
    <s v="1"/>
    <s v="1"/>
    <s v="0"/>
    <s v="0"/>
    <s v="1"/>
    <s v="0"/>
    <m/>
    <s v="1"/>
    <s v="1"/>
    <m/>
    <n v="1"/>
    <n v="1"/>
    <n v="0"/>
    <m/>
    <n v="1"/>
    <n v="0"/>
    <n v="1"/>
  </r>
  <r>
    <x v="181"/>
    <s v="Handelspand - huis"/>
    <s v="2928 m²"/>
    <m/>
    <x v="1"/>
    <x v="26"/>
    <s v="1"/>
    <s v="0"/>
    <s v="0"/>
    <s v="0"/>
    <s v="1"/>
    <s v="0"/>
    <m/>
    <s v="1"/>
    <s v="0"/>
    <m/>
    <n v="1"/>
    <n v="0"/>
    <n v="0"/>
    <m/>
    <n v="1"/>
    <n v="0"/>
    <n v="1"/>
  </r>
  <r>
    <x v="182"/>
    <s v="Appartementsgebouw"/>
    <m/>
    <m/>
    <x v="1"/>
    <x v="27"/>
    <s v="1"/>
    <s v="1"/>
    <s v="1"/>
    <s v="0"/>
    <s v="0"/>
    <s v="0"/>
    <m/>
    <s v="1"/>
    <s v="0"/>
    <m/>
    <n v="1"/>
    <n v="1"/>
    <n v="1"/>
    <m/>
    <n v="0"/>
    <n v="0"/>
    <n v="1"/>
  </r>
  <r>
    <x v="183"/>
    <s v="containers"/>
    <s v="vraag gericht aan dienst RO voor nieuw industrieel gebouw, ter vervanging van bestaande looods "/>
    <m/>
    <x v="2"/>
    <x v="4"/>
    <s v="0"/>
    <s v="0"/>
    <s v="0"/>
    <s v="0"/>
    <s v="0"/>
    <s v="0"/>
    <m/>
    <s v="-1"/>
    <s v="1"/>
    <m/>
    <n v="0"/>
    <n v="0"/>
    <n v="0"/>
    <m/>
    <n v="0"/>
    <n v="0"/>
    <n v="-1"/>
  </r>
  <r>
    <x v="184"/>
    <s v="Drukkerij"/>
    <s v="1300 m² - staat op lijst onroerend erfgoed? beelden?"/>
    <m/>
    <x v="1"/>
    <x v="28"/>
    <s v="1"/>
    <s v="0"/>
    <s v="0"/>
    <s v="0"/>
    <s v="0"/>
    <s v="0"/>
    <m/>
    <s v="1"/>
    <s v="0"/>
    <m/>
    <n v="1"/>
    <n v="0"/>
    <n v="0"/>
    <m/>
    <n v="0"/>
    <n v="0"/>
    <n v="1"/>
  </r>
  <r>
    <x v="185"/>
    <s v="geen"/>
    <m/>
    <m/>
    <x v="1"/>
    <x v="1"/>
    <n v="1"/>
    <n v="0"/>
    <n v="0"/>
    <n v="1"/>
    <n v="1"/>
    <n v="1"/>
    <m/>
    <n v="1"/>
    <n v="1"/>
    <m/>
    <m/>
    <m/>
    <m/>
    <m/>
    <m/>
    <m/>
    <m/>
  </r>
  <r>
    <x v="169"/>
    <m/>
    <m/>
    <m/>
    <x v="4"/>
    <x v="13"/>
    <m/>
    <m/>
    <m/>
    <m/>
    <m/>
    <m/>
    <m/>
    <m/>
    <m/>
    <m/>
    <m/>
    <m/>
    <m/>
    <m/>
    <m/>
    <m/>
    <m/>
  </r>
  <r>
    <x v="169"/>
    <m/>
    <m/>
    <m/>
    <x v="4"/>
    <x v="13"/>
    <m/>
    <m/>
    <m/>
    <m/>
    <m/>
    <m/>
    <m/>
    <m/>
    <m/>
    <m/>
    <m/>
    <m/>
    <m/>
    <m/>
    <m/>
    <m/>
    <m/>
  </r>
  <r>
    <x v="169"/>
    <m/>
    <m/>
    <m/>
    <x v="4"/>
    <x v="13"/>
    <m/>
    <m/>
    <m/>
    <m/>
    <m/>
    <m/>
    <m/>
    <m/>
    <m/>
    <m/>
    <m/>
    <m/>
    <m/>
    <m/>
    <m/>
    <m/>
    <m/>
  </r>
  <r>
    <x v="169"/>
    <m/>
    <m/>
    <m/>
    <x v="4"/>
    <x v="13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focusinstrument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 chartFormat="1">
  <location ref="S4:T34" firstHeaderRow="2" firstDataRow="2" firstDataCol="1" rowPageCount="2" colPageCount="1"/>
  <pivotFields count="24">
    <pivotField axis="axisRow" compact="0" outline="0" showAll="0" sortType="ascending">
      <items count="208">
        <item m="1" x="186"/>
        <item x="71"/>
        <item x="70"/>
        <item x="32"/>
        <item x="73"/>
        <item x="23"/>
        <item x="20"/>
        <item x="49"/>
        <item x="113"/>
        <item m="1" x="198"/>
        <item m="1" x="202"/>
        <item m="1" x="196"/>
        <item x="12"/>
        <item x="67"/>
        <item x="56"/>
        <item x="93"/>
        <item x="112"/>
        <item x="63"/>
        <item x="27"/>
        <item x="64"/>
        <item x="2"/>
        <item x="15"/>
        <item m="1" x="205"/>
        <item m="1" x="201"/>
        <item x="24"/>
        <item x="25"/>
        <item x="46"/>
        <item x="45"/>
        <item x="40"/>
        <item m="1" x="190"/>
        <item x="19"/>
        <item x="4"/>
        <item x="55"/>
        <item x="82"/>
        <item x="76"/>
        <item x="75"/>
        <item x="105"/>
        <item x="104"/>
        <item x="31"/>
        <item x="114"/>
        <item m="1" x="206"/>
        <item m="1" x="197"/>
        <item m="1" x="189"/>
        <item x="85"/>
        <item x="99"/>
        <item x="110"/>
        <item x="100"/>
        <item m="1" x="203"/>
        <item m="1" x="193"/>
        <item x="115"/>
        <item x="5"/>
        <item x="86"/>
        <item m="1" x="192"/>
        <item x="96"/>
        <item x="101"/>
        <item x="54"/>
        <item x="47"/>
        <item x="87"/>
        <item x="88"/>
        <item x="43"/>
        <item m="1" x="200"/>
        <item x="41"/>
        <item x="80"/>
        <item x="61"/>
        <item x="83"/>
        <item x="0"/>
        <item x="33"/>
        <item x="57"/>
        <item x="3"/>
        <item x="92"/>
        <item m="1" x="188"/>
        <item m="1" x="199"/>
        <item x="102"/>
        <item m="1" x="204"/>
        <item x="16"/>
        <item x="79"/>
        <item x="84"/>
        <item x="77"/>
        <item x="78"/>
        <item x="97"/>
        <item x="103"/>
        <item x="65"/>
        <item x="106"/>
        <item x="108"/>
        <item x="36"/>
        <item x="48"/>
        <item x="6"/>
        <item x="38"/>
        <item x="8"/>
        <item x="7"/>
        <item x="51"/>
        <item x="39"/>
        <item m="1" x="194"/>
        <item x="37"/>
        <item x="9"/>
        <item x="26"/>
        <item x="34"/>
        <item m="1" x="195"/>
        <item x="30"/>
        <item x="35"/>
        <item x="29"/>
        <item x="66"/>
        <item x="59"/>
        <item x="28"/>
        <item x="72"/>
        <item x="53"/>
        <item x="17"/>
        <item m="1" x="191"/>
        <item x="1"/>
        <item x="42"/>
        <item x="68"/>
        <item x="60"/>
        <item x="81"/>
        <item m="1" x="187"/>
        <item x="91"/>
        <item x="11"/>
        <item x="95"/>
        <item x="52"/>
        <item x="21"/>
        <item x="62"/>
        <item x="69"/>
        <item x="58"/>
        <item x="14"/>
        <item x="98"/>
        <item x="50"/>
        <item x="109"/>
        <item x="111"/>
        <item x="22"/>
        <item x="44"/>
        <item x="10"/>
        <item x="89"/>
        <item x="94"/>
        <item x="107"/>
        <item x="169"/>
        <item x="90"/>
        <item x="116"/>
        <item x="139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"/>
        <item x="18"/>
        <item x="74"/>
        <item x="117"/>
        <item x="118"/>
        <item x="119"/>
        <item x="120"/>
        <item x="121"/>
        <item x="122"/>
        <item x="123"/>
        <item x="124"/>
        <item x="137"/>
        <item x="138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6">
        <item x="2"/>
        <item x="0"/>
        <item x="1"/>
        <item x="3"/>
        <item h="1" x="4"/>
        <item t="default"/>
      </items>
    </pivotField>
    <pivotField axis="axisPage" compact="0" outline="0" multipleItemSelectionAllowed="1" showAll="0">
      <items count="32">
        <item x="1"/>
        <item h="1" x="3"/>
        <item h="1" x="2"/>
        <item m="1" x="29"/>
        <item h="1" x="10"/>
        <item h="1" x="9"/>
        <item h="1" x="8"/>
        <item h="1" x="0"/>
        <item h="1" x="4"/>
        <item m="1" x="30"/>
        <item h="1" x="12"/>
        <item h="1" x="5"/>
        <item h="1" x="11"/>
        <item h="1" x="6"/>
        <item h="1" x="7"/>
        <item h="1" x="13"/>
        <item h="1"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</pivotFields>
  <rowFields count="1">
    <field x="0"/>
  </rowFields>
  <rowItems count="29">
    <i>
      <x v="25"/>
    </i>
    <i>
      <x v="150"/>
    </i>
    <i>
      <x v="30"/>
    </i>
    <i>
      <x v="120"/>
    </i>
    <i>
      <x v="24"/>
    </i>
    <i>
      <x v="5"/>
    </i>
    <i>
      <x v="13"/>
    </i>
    <i>
      <x v="187"/>
    </i>
    <i>
      <x v="127"/>
    </i>
    <i>
      <x v="191"/>
    </i>
    <i>
      <x v="74"/>
    </i>
    <i>
      <x v="206"/>
    </i>
    <i>
      <x v="108"/>
    </i>
    <i>
      <x v="106"/>
    </i>
    <i>
      <x v="118"/>
    </i>
    <i>
      <x v="6"/>
    </i>
    <i>
      <x v="199"/>
    </i>
    <i>
      <x v="205"/>
    </i>
    <i>
      <x v="195"/>
    </i>
    <i>
      <x v="202"/>
    </i>
    <i>
      <x v="200"/>
    </i>
    <i>
      <x v="188"/>
    </i>
    <i>
      <x v="185"/>
    </i>
    <i>
      <x v="203"/>
    </i>
    <i>
      <x v="201"/>
    </i>
    <i>
      <x v="194"/>
    </i>
    <i>
      <x v="197"/>
    </i>
    <i>
      <x v="186"/>
    </i>
    <i t="grand">
      <x/>
    </i>
  </rowItems>
  <colItems count="1">
    <i/>
  </colItems>
  <pageFields count="2">
    <pageField fld="5" hier="-1"/>
    <pageField fld="4" hier="-1"/>
  </pageFields>
  <dataFields count="1">
    <dataField name="Sum of samen" fld="23" baseField="0" baseItem="0"/>
  </dataFields>
  <formats count="2">
    <format dxfId="1">
      <pivotArea type="all" dataOnly="0" outline="0" fieldPosition="0"/>
    </format>
    <format dxfId="0">
      <pivotArea type="all" dataOnly="0" outline="0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koppeltabel" displayName="koppeltabel" ref="B2:C12" totalsRowShown="0">
  <autoFilter ref="B2:C12"/>
  <tableColumns count="2">
    <tableColumn id="1" name="beschrijving"/>
    <tableColumn id="2" name="waar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5.xml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9:Q148"/>
  <sheetViews>
    <sheetView showGridLines="0" zoomScaleNormal="100" workbookViewId="0">
      <selection activeCell="C34" sqref="C34"/>
    </sheetView>
  </sheetViews>
  <sheetFormatPr defaultColWidth="23" defaultRowHeight="15" x14ac:dyDescent="0.25"/>
  <cols>
    <col min="1" max="1" width="2.85546875" style="16" customWidth="1"/>
    <col min="2" max="2" width="13.5703125" style="16" customWidth="1"/>
    <col min="3" max="3" width="59.28515625" style="16" customWidth="1"/>
    <col min="4" max="4" width="23" style="16" hidden="1" customWidth="1"/>
    <col min="5" max="5" width="23" style="16"/>
    <col min="6" max="6" width="12.85546875" style="16" customWidth="1"/>
    <col min="7" max="7" width="24.140625" style="16" customWidth="1"/>
    <col min="8" max="8" width="23" style="16"/>
    <col min="9" max="9" width="11.7109375" style="16" customWidth="1"/>
    <col min="10" max="10" width="23" style="16"/>
    <col min="11" max="11" width="13.85546875" style="16" customWidth="1"/>
    <col min="12" max="16384" width="23" style="16"/>
  </cols>
  <sheetData>
    <row r="9" spans="2:17" x14ac:dyDescent="0.25">
      <c r="B9"/>
    </row>
    <row r="13" spans="2:17" ht="9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17" ht="7.5" customHeight="1" x14ac:dyDescent="0.25">
      <c r="B14" s="15"/>
      <c r="C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2:17" x14ac:dyDescent="0.25">
      <c r="B15" s="17" t="s">
        <v>48</v>
      </c>
      <c r="C15" s="17" t="s">
        <v>211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2:17" x14ac:dyDescent="0.25">
      <c r="C16" s="28" t="s">
        <v>210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x14ac:dyDescent="0.25">
      <c r="B17" s="15"/>
      <c r="C17" s="29" t="s">
        <v>212</v>
      </c>
      <c r="E17" s="19"/>
      <c r="F17" s="15"/>
      <c r="G17" s="15"/>
      <c r="H17" s="15"/>
      <c r="I17" s="20"/>
      <c r="J17" s="18"/>
      <c r="K17" s="15"/>
      <c r="L17" s="15"/>
      <c r="M17" s="15"/>
      <c r="N17" s="15"/>
      <c r="O17" s="15"/>
      <c r="P17" s="15"/>
      <c r="Q17" s="15"/>
    </row>
    <row r="18" spans="2:17" x14ac:dyDescent="0.25">
      <c r="E18" s="15"/>
      <c r="F18" s="15"/>
      <c r="G18" s="15"/>
      <c r="I18" s="20"/>
      <c r="J18" s="15"/>
      <c r="K18" s="15"/>
      <c r="L18" s="15"/>
      <c r="M18" s="15"/>
      <c r="N18" s="15"/>
      <c r="O18" s="15"/>
      <c r="P18" s="15"/>
      <c r="Q18" s="15"/>
    </row>
    <row r="19" spans="2:17" x14ac:dyDescent="0.25">
      <c r="B19" s="21" t="s">
        <v>43</v>
      </c>
      <c r="C19" s="22" t="s">
        <v>49</v>
      </c>
      <c r="E19" s="15"/>
      <c r="F19" s="15"/>
      <c r="G19" s="15"/>
      <c r="I19" s="20"/>
      <c r="J19" s="15"/>
      <c r="K19" s="15"/>
      <c r="L19" s="15"/>
      <c r="M19" s="15"/>
      <c r="N19" s="15"/>
      <c r="O19" s="15"/>
      <c r="P19" s="15"/>
      <c r="Q19" s="15"/>
    </row>
    <row r="20" spans="2:17" x14ac:dyDescent="0.25">
      <c r="B20" s="21"/>
      <c r="C20" s="22"/>
      <c r="E20" s="15"/>
      <c r="F20" s="15"/>
      <c r="G20" s="15"/>
      <c r="I20" s="20"/>
      <c r="J20" s="15"/>
      <c r="K20" s="15"/>
      <c r="L20" s="15"/>
      <c r="M20" s="15"/>
      <c r="N20" s="15"/>
      <c r="O20" s="15"/>
      <c r="P20" s="15"/>
      <c r="Q20" s="15"/>
    </row>
    <row r="21" spans="2:17" x14ac:dyDescent="0.25">
      <c r="B21" s="20" t="s">
        <v>45</v>
      </c>
      <c r="C21" s="18" t="s">
        <v>552</v>
      </c>
      <c r="E21" s="15"/>
      <c r="F21" s="15"/>
      <c r="G21" s="15"/>
      <c r="I21" s="20"/>
      <c r="J21" s="15"/>
      <c r="K21" s="15"/>
      <c r="L21" s="15"/>
      <c r="M21" s="15"/>
      <c r="N21" s="15"/>
      <c r="O21" s="15"/>
      <c r="P21" s="15"/>
      <c r="Q21" s="15"/>
    </row>
    <row r="22" spans="2:17" x14ac:dyDescent="0.25">
      <c r="B22" s="20" t="s">
        <v>551</v>
      </c>
      <c r="C22" s="18" t="s">
        <v>554</v>
      </c>
      <c r="E22" s="15"/>
      <c r="F22" s="15"/>
      <c r="G22" s="15"/>
      <c r="I22" s="20"/>
      <c r="J22" s="15"/>
      <c r="K22" s="15"/>
      <c r="L22" s="15"/>
      <c r="M22" s="15"/>
      <c r="N22" s="15"/>
      <c r="O22" s="15"/>
      <c r="P22" s="15"/>
      <c r="Q22" s="15"/>
    </row>
    <row r="23" spans="2:17" x14ac:dyDescent="0.25">
      <c r="B23" s="20"/>
      <c r="C23" s="18"/>
      <c r="E23" s="15"/>
      <c r="F23" s="15"/>
      <c r="G23" s="15"/>
      <c r="I23" s="20"/>
      <c r="J23" s="15"/>
      <c r="K23" s="15"/>
      <c r="L23" s="15"/>
      <c r="M23" s="15"/>
      <c r="N23" s="15"/>
      <c r="O23" s="15"/>
      <c r="P23" s="15"/>
      <c r="Q23" s="15"/>
    </row>
    <row r="24" spans="2:17" x14ac:dyDescent="0.25">
      <c r="B24" s="20"/>
      <c r="C24" s="18"/>
      <c r="E24" s="15"/>
      <c r="F24" s="15"/>
      <c r="G24" s="15"/>
      <c r="I24" s="20"/>
      <c r="J24" s="15"/>
      <c r="K24" s="15"/>
      <c r="L24" s="15"/>
      <c r="M24" s="15"/>
      <c r="N24" s="15"/>
      <c r="O24" s="15"/>
      <c r="P24" s="15"/>
      <c r="Q24" s="15"/>
    </row>
    <row r="25" spans="2:17" x14ac:dyDescent="0.25">
      <c r="B25" s="15"/>
      <c r="C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2:17" x14ac:dyDescent="0.25">
      <c r="B26" s="21" t="s">
        <v>50</v>
      </c>
      <c r="C26" s="21" t="s">
        <v>44</v>
      </c>
      <c r="D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x14ac:dyDescent="0.25">
      <c r="B27" s="15"/>
      <c r="C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2:17" x14ac:dyDescent="0.25">
      <c r="B28" s="15"/>
      <c r="C28" s="15"/>
      <c r="D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2:17" x14ac:dyDescent="0.25">
      <c r="B29" s="15"/>
      <c r="C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2:17" x14ac:dyDescent="0.25">
      <c r="B30" s="15"/>
      <c r="C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2:17" x14ac:dyDescent="0.25">
      <c r="B31" s="15"/>
      <c r="C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2:17" x14ac:dyDescent="0.25">
      <c r="B32" s="15"/>
      <c r="C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17" x14ac:dyDescent="0.25">
      <c r="B33" s="15"/>
      <c r="C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17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17" x14ac:dyDescent="0.25">
      <c r="B35" s="15"/>
      <c r="C35" s="15"/>
      <c r="D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17" x14ac:dyDescent="0.25">
      <c r="B36" s="15"/>
      <c r="C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17" x14ac:dyDescent="0.25">
      <c r="B37" s="15"/>
      <c r="C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17" x14ac:dyDescent="0.25">
      <c r="B38" s="15"/>
      <c r="C38" s="15"/>
      <c r="D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17" x14ac:dyDescent="0.25">
      <c r="B39" s="15"/>
      <c r="C39" s="15"/>
      <c r="D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17" x14ac:dyDescent="0.25">
      <c r="B40" s="15"/>
      <c r="C40" s="15"/>
      <c r="D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2:17" x14ac:dyDescent="0.25">
      <c r="B41" s="15"/>
      <c r="C41" s="15"/>
      <c r="D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x14ac:dyDescent="0.25">
      <c r="B42" s="15"/>
      <c r="C42" s="15"/>
      <c r="D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17" x14ac:dyDescent="0.25">
      <c r="B43" s="15"/>
      <c r="C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17" x14ac:dyDescent="0.25">
      <c r="B44" s="15"/>
      <c r="C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2:17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2:17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2:17" x14ac:dyDescent="0.25">
      <c r="B47" s="15"/>
      <c r="C47" s="15"/>
      <c r="D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2:17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x14ac:dyDescent="0.25">
      <c r="B49" s="15"/>
      <c r="C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2:17" x14ac:dyDescent="0.25">
      <c r="B50" s="15"/>
      <c r="C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2:17" x14ac:dyDescent="0.25">
      <c r="B51" s="15"/>
      <c r="C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x14ac:dyDescent="0.25">
      <c r="B52" s="15"/>
      <c r="C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x14ac:dyDescent="0.25">
      <c r="B53" s="15"/>
      <c r="C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x14ac:dyDescent="0.25">
      <c r="B54" s="15"/>
      <c r="C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x14ac:dyDescent="0.25">
      <c r="B55" s="15"/>
      <c r="C55" s="15"/>
      <c r="D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x14ac:dyDescent="0.25">
      <c r="B56" s="15"/>
      <c r="C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x14ac:dyDescent="0.25">
      <c r="B57" s="15"/>
      <c r="C57" s="15"/>
      <c r="D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17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17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2:17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2:17" x14ac:dyDescent="0.25">
      <c r="B61" s="15"/>
      <c r="C61" s="15"/>
      <c r="D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2:17" x14ac:dyDescent="0.25">
      <c r="B62" s="15"/>
      <c r="C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2:17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2:1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2:17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2:17" x14ac:dyDescent="0.25">
      <c r="B66" s="15"/>
      <c r="C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2:17" x14ac:dyDescent="0.25">
      <c r="B67" s="15"/>
      <c r="C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2:17" x14ac:dyDescent="0.25">
      <c r="B68" s="15"/>
      <c r="C68" s="15"/>
      <c r="D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x14ac:dyDescent="0.25">
      <c r="B69" s="15"/>
      <c r="C69" s="15"/>
      <c r="D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2:17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2:17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2:17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2:17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2:17" x14ac:dyDescent="0.25">
      <c r="B79" s="15"/>
      <c r="C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2:17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x14ac:dyDescent="0.25">
      <c r="B87" s="15"/>
      <c r="C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5">
      <c r="B88" s="15"/>
      <c r="C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x14ac:dyDescent="0.25">
      <c r="B89" s="15"/>
      <c r="C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x14ac:dyDescent="0.25">
      <c r="B90" s="15"/>
      <c r="C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x14ac:dyDescent="0.25">
      <c r="B91" s="15"/>
      <c r="C91" s="15"/>
      <c r="D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x14ac:dyDescent="0.25">
      <c r="B92" s="15"/>
      <c r="C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x14ac:dyDescent="0.25">
      <c r="B93" s="15"/>
      <c r="C93" s="15"/>
      <c r="D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x14ac:dyDescent="0.25">
      <c r="B94" s="15"/>
      <c r="C94" s="15"/>
      <c r="D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x14ac:dyDescent="0.25">
      <c r="B95" s="15"/>
      <c r="C95" s="15"/>
      <c r="D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x14ac:dyDescent="0.25">
      <c r="B96" s="15"/>
      <c r="C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x14ac:dyDescent="0.25">
      <c r="F97" s="15"/>
    </row>
    <row r="98" spans="2:17" x14ac:dyDescent="0.25">
      <c r="B98" s="15"/>
      <c r="C98" s="15"/>
      <c r="D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x14ac:dyDescent="0.25">
      <c r="B99" s="15"/>
      <c r="C99" s="15"/>
      <c r="D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3" spans="2:17" x14ac:dyDescent="0.25">
      <c r="B103" s="15"/>
      <c r="C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7" x14ac:dyDescent="0.25">
      <c r="B104" s="15"/>
      <c r="C104" s="15"/>
      <c r="D104" s="15"/>
      <c r="F104" s="15"/>
    </row>
    <row r="105" spans="2:17" x14ac:dyDescent="0.25">
      <c r="B105" s="15"/>
      <c r="C105" s="15"/>
      <c r="D105" s="15"/>
      <c r="F105" s="15"/>
    </row>
    <row r="106" spans="2:17" x14ac:dyDescent="0.25">
      <c r="B106" s="15"/>
      <c r="C106" s="15"/>
      <c r="D106" s="15"/>
      <c r="F106" s="15"/>
    </row>
    <row r="107" spans="2:17" x14ac:dyDescent="0.25">
      <c r="B107" s="15"/>
      <c r="D107" s="15"/>
      <c r="F107" s="15"/>
    </row>
    <row r="108" spans="2:17" x14ac:dyDescent="0.25">
      <c r="B108" s="15"/>
      <c r="C108" s="15"/>
      <c r="D108" s="15"/>
      <c r="F108" s="15"/>
    </row>
    <row r="109" spans="2:17" x14ac:dyDescent="0.25">
      <c r="B109" s="15"/>
      <c r="C109" s="15"/>
      <c r="D109" s="15"/>
      <c r="F109" s="15"/>
    </row>
    <row r="110" spans="2:17" x14ac:dyDescent="0.25">
      <c r="B110" s="15"/>
      <c r="C110" s="15"/>
      <c r="D110" s="15"/>
      <c r="F110" s="15"/>
    </row>
    <row r="111" spans="2:17" x14ac:dyDescent="0.25">
      <c r="B111" s="15"/>
      <c r="D111" s="15"/>
      <c r="F111" s="15"/>
    </row>
    <row r="112" spans="2:17" x14ac:dyDescent="0.25">
      <c r="B112" s="15"/>
      <c r="C112" s="15"/>
      <c r="D112" s="15"/>
      <c r="F112" s="15"/>
    </row>
    <row r="113" spans="2:16" x14ac:dyDescent="0.25">
      <c r="B113" s="15"/>
      <c r="D113" s="15"/>
      <c r="F113" s="15"/>
    </row>
    <row r="114" spans="2:16" x14ac:dyDescent="0.25">
      <c r="B114" s="15"/>
      <c r="C114" s="15"/>
      <c r="D114" s="15"/>
      <c r="F114" s="15"/>
    </row>
    <row r="115" spans="2:16" x14ac:dyDescent="0.25">
      <c r="B115" s="15"/>
      <c r="C115" s="15"/>
      <c r="D115" s="15"/>
      <c r="F115" s="15"/>
      <c r="G115" s="15"/>
    </row>
    <row r="116" spans="2:16" x14ac:dyDescent="0.25">
      <c r="B116" s="15"/>
      <c r="C116" s="15"/>
      <c r="D116" s="15"/>
      <c r="F116" s="15"/>
      <c r="G116" s="15"/>
    </row>
    <row r="117" spans="2:16" x14ac:dyDescent="0.25">
      <c r="B117" s="15"/>
      <c r="C117" s="15"/>
      <c r="D117" s="15"/>
      <c r="F117" s="15"/>
    </row>
    <row r="118" spans="2:16" x14ac:dyDescent="0.25">
      <c r="B118" s="15"/>
      <c r="C118" s="15"/>
      <c r="D118" s="15"/>
      <c r="F118" s="15"/>
      <c r="G118" s="15"/>
    </row>
    <row r="119" spans="2:16" x14ac:dyDescent="0.25">
      <c r="B119" s="15"/>
      <c r="C119" s="15"/>
      <c r="D119" s="15"/>
      <c r="F119" s="15"/>
      <c r="G119" s="15"/>
    </row>
    <row r="120" spans="2:16" x14ac:dyDescent="0.25">
      <c r="B120" s="15"/>
      <c r="C120" s="15"/>
      <c r="D120" s="15"/>
      <c r="F120" s="15"/>
      <c r="G120" s="15"/>
    </row>
    <row r="121" spans="2:16" x14ac:dyDescent="0.25">
      <c r="B121" s="15"/>
      <c r="C121" s="15"/>
      <c r="D121" s="15"/>
      <c r="F121" s="15"/>
      <c r="G121" s="15"/>
    </row>
    <row r="122" spans="2:16" x14ac:dyDescent="0.25">
      <c r="B122" s="15"/>
      <c r="C122" s="15"/>
      <c r="D122" s="15"/>
      <c r="F122" s="15"/>
      <c r="G122" s="15"/>
    </row>
    <row r="123" spans="2:16" x14ac:dyDescent="0.25">
      <c r="B123" s="15"/>
      <c r="C123" s="15"/>
      <c r="F123" s="15"/>
      <c r="G123" s="15"/>
      <c r="J123" s="15"/>
      <c r="O123" s="15"/>
    </row>
    <row r="124" spans="2:16" x14ac:dyDescent="0.25">
      <c r="B124" s="15"/>
      <c r="C124" s="15"/>
      <c r="D124" s="15"/>
      <c r="F124" s="15"/>
      <c r="G124" s="15"/>
      <c r="H124" s="15"/>
      <c r="I124" s="15"/>
      <c r="J124" s="15"/>
      <c r="L124" s="15"/>
      <c r="O124" s="15"/>
      <c r="P124" s="15"/>
    </row>
    <row r="125" spans="2:16" x14ac:dyDescent="0.25">
      <c r="B125" s="15"/>
      <c r="C125" s="15"/>
      <c r="D125" s="15"/>
      <c r="F125" s="15"/>
      <c r="G125" s="15"/>
      <c r="H125" s="15"/>
      <c r="I125" s="15"/>
      <c r="J125" s="15"/>
      <c r="L125" s="15"/>
      <c r="O125" s="15"/>
      <c r="P125" s="15"/>
    </row>
    <row r="126" spans="2:16" x14ac:dyDescent="0.25">
      <c r="B126" s="15"/>
      <c r="D126" s="15"/>
      <c r="F126" s="15"/>
      <c r="G126" s="15"/>
      <c r="H126" s="15"/>
      <c r="I126" s="15"/>
      <c r="J126" s="15"/>
      <c r="L126" s="15"/>
      <c r="O126" s="15"/>
      <c r="P126" s="15"/>
    </row>
    <row r="127" spans="2:16" x14ac:dyDescent="0.25">
      <c r="B127" s="15"/>
      <c r="C127" s="15"/>
      <c r="D127" s="15"/>
      <c r="F127" s="15"/>
      <c r="G127" s="15"/>
      <c r="H127" s="15"/>
      <c r="I127" s="15"/>
      <c r="J127" s="15"/>
      <c r="L127" s="15"/>
      <c r="O127" s="15"/>
      <c r="P127" s="15"/>
    </row>
    <row r="128" spans="2:16" x14ac:dyDescent="0.25">
      <c r="B128" s="15"/>
      <c r="D128" s="15"/>
      <c r="F128" s="15"/>
      <c r="H128" s="15"/>
      <c r="I128" s="15"/>
      <c r="J128" s="15"/>
      <c r="L128" s="15"/>
      <c r="O128" s="15"/>
      <c r="P128" s="15"/>
    </row>
    <row r="129" spans="2:16" x14ac:dyDescent="0.25">
      <c r="B129" s="15"/>
      <c r="D129" s="15"/>
      <c r="F129" s="15"/>
      <c r="H129" s="15"/>
      <c r="I129" s="15"/>
      <c r="J129" s="15"/>
      <c r="L129" s="15"/>
      <c r="O129" s="15"/>
      <c r="P129" s="15"/>
    </row>
    <row r="130" spans="2:16" x14ac:dyDescent="0.25">
      <c r="B130" s="15"/>
      <c r="D130" s="15"/>
      <c r="F130" s="15"/>
      <c r="G130" s="15"/>
      <c r="H130" s="15"/>
      <c r="I130" s="15"/>
      <c r="J130" s="15"/>
      <c r="L130" s="15"/>
      <c r="O130" s="15"/>
      <c r="P130" s="15"/>
    </row>
    <row r="131" spans="2:16" x14ac:dyDescent="0.25">
      <c r="B131" s="15"/>
      <c r="D131" s="15"/>
      <c r="F131" s="15"/>
      <c r="G131" s="15"/>
      <c r="H131" s="15"/>
      <c r="I131" s="15"/>
      <c r="J131" s="15"/>
      <c r="L131" s="15"/>
      <c r="O131" s="15"/>
      <c r="P131" s="15"/>
    </row>
    <row r="132" spans="2:16" x14ac:dyDescent="0.25">
      <c r="B132" s="15"/>
      <c r="C132" s="15"/>
      <c r="D132" s="15"/>
      <c r="F132" s="15"/>
      <c r="G132" s="15"/>
      <c r="H132" s="15"/>
      <c r="I132" s="15"/>
      <c r="J132" s="15"/>
      <c r="L132" s="15"/>
      <c r="O132" s="15"/>
      <c r="P132" s="15"/>
    </row>
    <row r="133" spans="2:16" x14ac:dyDescent="0.25">
      <c r="B133" s="15"/>
      <c r="C133" s="15"/>
      <c r="D133" s="15"/>
      <c r="F133" s="15"/>
      <c r="G133" s="15"/>
      <c r="H133" s="15"/>
      <c r="I133" s="15"/>
      <c r="J133" s="15"/>
      <c r="L133" s="15"/>
      <c r="O133" s="15"/>
      <c r="P133" s="15"/>
    </row>
    <row r="134" spans="2:16" x14ac:dyDescent="0.25">
      <c r="B134" s="15"/>
      <c r="C134" s="15"/>
      <c r="D134" s="15"/>
      <c r="F134" s="15"/>
      <c r="G134" s="15"/>
      <c r="H134" s="15"/>
      <c r="I134" s="15"/>
      <c r="J134" s="15"/>
      <c r="L134" s="15"/>
      <c r="O134" s="15"/>
      <c r="P134" s="15"/>
    </row>
    <row r="135" spans="2:16" x14ac:dyDescent="0.25">
      <c r="B135" s="15"/>
      <c r="D135" s="15"/>
      <c r="F135" s="15"/>
      <c r="G135" s="15"/>
      <c r="H135" s="15"/>
      <c r="I135" s="15"/>
      <c r="J135" s="15"/>
      <c r="L135" s="15"/>
      <c r="O135" s="15"/>
      <c r="P135" s="15"/>
    </row>
    <row r="136" spans="2:16" x14ac:dyDescent="0.25">
      <c r="B136" s="15"/>
      <c r="C136" s="15"/>
      <c r="D136" s="15"/>
      <c r="F136" s="15"/>
      <c r="H136" s="15"/>
      <c r="I136" s="15"/>
      <c r="J136" s="15"/>
      <c r="L136" s="15"/>
      <c r="O136" s="15"/>
      <c r="P136" s="15"/>
    </row>
    <row r="137" spans="2:16" x14ac:dyDescent="0.25">
      <c r="B137" s="15"/>
      <c r="C137" s="15"/>
      <c r="D137" s="15"/>
      <c r="F137" s="15"/>
      <c r="H137" s="15"/>
      <c r="I137" s="15"/>
      <c r="J137" s="15"/>
      <c r="L137" s="15"/>
      <c r="O137" s="15"/>
      <c r="P137" s="15"/>
    </row>
    <row r="138" spans="2:16" x14ac:dyDescent="0.25">
      <c r="B138" s="15"/>
      <c r="D138" s="15"/>
      <c r="F138" s="15"/>
      <c r="G138" s="15"/>
      <c r="H138" s="15"/>
      <c r="I138" s="15"/>
      <c r="J138" s="15"/>
      <c r="L138" s="15"/>
      <c r="O138" s="15"/>
      <c r="P138" s="15"/>
    </row>
    <row r="139" spans="2:16" x14ac:dyDescent="0.25">
      <c r="B139" s="15"/>
      <c r="D139" s="15"/>
      <c r="F139" s="15"/>
      <c r="G139" s="15"/>
      <c r="H139" s="15"/>
      <c r="I139" s="15"/>
      <c r="J139" s="15"/>
      <c r="L139" s="15"/>
      <c r="O139" s="15"/>
      <c r="P139" s="15"/>
    </row>
    <row r="140" spans="2:16" x14ac:dyDescent="0.25">
      <c r="B140" s="15"/>
      <c r="C140" s="15"/>
      <c r="D140" s="15"/>
      <c r="F140" s="15"/>
      <c r="G140" s="15"/>
      <c r="H140" s="15"/>
      <c r="I140" s="15"/>
      <c r="J140" s="15"/>
      <c r="L140" s="15"/>
      <c r="O140" s="15"/>
      <c r="P140" s="15"/>
    </row>
    <row r="141" spans="2:16" x14ac:dyDescent="0.25">
      <c r="B141" s="15"/>
      <c r="D141" s="15"/>
      <c r="F141" s="15"/>
      <c r="G141" s="15"/>
      <c r="H141" s="15"/>
      <c r="I141" s="15"/>
      <c r="J141" s="15"/>
      <c r="L141" s="15"/>
      <c r="O141" s="15"/>
      <c r="P141" s="15"/>
    </row>
    <row r="142" spans="2:16" x14ac:dyDescent="0.25">
      <c r="B142" s="15"/>
      <c r="C142" s="15"/>
      <c r="D142" s="15"/>
      <c r="F142" s="15"/>
      <c r="G142" s="15"/>
      <c r="H142" s="15"/>
      <c r="I142" s="15"/>
      <c r="J142" s="15"/>
      <c r="L142" s="15"/>
      <c r="O142" s="15"/>
      <c r="P142" s="15"/>
    </row>
    <row r="143" spans="2:16" x14ac:dyDescent="0.25">
      <c r="B143" s="15"/>
      <c r="C143" s="15"/>
      <c r="D143" s="15"/>
      <c r="F143" s="15"/>
      <c r="G143" s="15"/>
      <c r="H143" s="15"/>
      <c r="I143" s="15"/>
      <c r="J143" s="15"/>
      <c r="L143" s="15"/>
      <c r="O143" s="15"/>
      <c r="P143" s="15"/>
    </row>
    <row r="144" spans="2:16" x14ac:dyDescent="0.25">
      <c r="B144" s="15"/>
      <c r="C144" s="15"/>
      <c r="D144" s="15"/>
      <c r="F144" s="15"/>
      <c r="G144" s="15"/>
      <c r="H144" s="15"/>
      <c r="I144" s="15"/>
      <c r="J144" s="15"/>
      <c r="L144" s="15"/>
      <c r="O144" s="15"/>
      <c r="P144" s="15"/>
    </row>
    <row r="145" spans="2:16" x14ac:dyDescent="0.25">
      <c r="B145" s="15"/>
      <c r="C145" s="15"/>
      <c r="D145" s="15"/>
      <c r="F145" s="15"/>
      <c r="G145" s="15"/>
      <c r="H145" s="15"/>
      <c r="I145" s="15"/>
      <c r="J145" s="15"/>
      <c r="L145" s="15"/>
      <c r="O145" s="15"/>
      <c r="P145" s="15"/>
    </row>
    <row r="146" spans="2:16" x14ac:dyDescent="0.25">
      <c r="B146" s="15"/>
      <c r="C146" s="15"/>
      <c r="D146" s="15"/>
      <c r="F146" s="15"/>
      <c r="G146" s="15"/>
      <c r="H146" s="15"/>
      <c r="I146" s="15"/>
      <c r="J146" s="15"/>
      <c r="L146" s="15"/>
      <c r="O146" s="15"/>
      <c r="P146" s="15"/>
    </row>
    <row r="147" spans="2:16" x14ac:dyDescent="0.25">
      <c r="B147" s="15"/>
      <c r="C147" s="15"/>
      <c r="D147" s="15"/>
      <c r="F147" s="15"/>
      <c r="G147" s="15"/>
      <c r="H147" s="15"/>
      <c r="I147" s="15"/>
      <c r="J147" s="15"/>
      <c r="L147" s="15"/>
      <c r="O147" s="15"/>
      <c r="P147" s="15"/>
    </row>
    <row r="148" spans="2:16" x14ac:dyDescent="0.25">
      <c r="B148" s="15"/>
      <c r="C148" s="15"/>
      <c r="D148" s="15"/>
      <c r="F148" s="15"/>
      <c r="G148" s="15"/>
      <c r="H148" s="15"/>
      <c r="I148" s="15"/>
      <c r="J148" s="15"/>
      <c r="L148" s="15"/>
      <c r="O148" s="15"/>
      <c r="P148" s="15"/>
    </row>
  </sheetData>
  <sheetProtection selectLockedCells="1" selectUnlockedCells="1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Button 2">
              <controlPr defaultSize="0" print="0" autoFill="0" autoPict="0" macro="[0]!SelectDashboard">
                <anchor moveWithCells="1" sizeWithCells="1">
                  <from>
                    <xdr:col>2</xdr:col>
                    <xdr:colOff>219075</xdr:colOff>
                    <xdr:row>26</xdr:row>
                    <xdr:rowOff>152400</xdr:rowOff>
                  </from>
                  <to>
                    <xdr:col>2</xdr:col>
                    <xdr:colOff>1476375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Button 3">
              <controlPr defaultSize="0" print="0" autoFill="0" autoPict="0" macro="[0]!aanvullen">
                <anchor moveWithCells="1" sizeWithCells="1">
                  <from>
                    <xdr:col>2</xdr:col>
                    <xdr:colOff>200025</xdr:colOff>
                    <xdr:row>22</xdr:row>
                    <xdr:rowOff>19050</xdr:rowOff>
                  </from>
                  <to>
                    <xdr:col>2</xdr:col>
                    <xdr:colOff>1257300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Button 4">
              <controlPr defaultSize="0" print="0" autoFill="0" autoPict="0" macro="[0]!Bewerken">
                <anchor moveWithCells="1" sizeWithCells="1">
                  <from>
                    <xdr:col>2</xdr:col>
                    <xdr:colOff>1352550</xdr:colOff>
                    <xdr:row>22</xdr:row>
                    <xdr:rowOff>19050</xdr:rowOff>
                  </from>
                  <to>
                    <xdr:col>2</xdr:col>
                    <xdr:colOff>2552700</xdr:colOff>
                    <xdr:row>23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EY191"/>
  <sheetViews>
    <sheetView showGridLines="0" showRowColHeaders="0" tabSelected="1" topLeftCell="B1" zoomScale="70" zoomScaleNormal="70" workbookViewId="0">
      <selection activeCell="K28" sqref="K28"/>
    </sheetView>
  </sheetViews>
  <sheetFormatPr defaultRowHeight="15" x14ac:dyDescent="0.25"/>
  <cols>
    <col min="1" max="1" width="2" style="2" customWidth="1"/>
    <col min="2" max="2" width="30" style="2" customWidth="1"/>
    <col min="3" max="3" width="2.5703125" style="2" customWidth="1"/>
    <col min="4" max="4" width="0.7109375" style="2" customWidth="1"/>
    <col min="5" max="5" width="32.28515625" style="2" customWidth="1"/>
    <col min="6" max="6" width="30.85546875" style="2" customWidth="1"/>
    <col min="7" max="7" width="28.85546875" style="2" customWidth="1"/>
    <col min="8" max="8" width="27.42578125" style="2" customWidth="1"/>
    <col min="9" max="9" width="34.140625" style="2" customWidth="1"/>
    <col min="10" max="10" width="1.140625" style="2" customWidth="1"/>
    <col min="11" max="11" width="25.5703125" style="4" customWidth="1"/>
    <col min="12" max="12" width="16.85546875" style="4" bestFit="1" customWidth="1"/>
    <col min="13" max="13" width="7.42578125" style="4" bestFit="1" customWidth="1"/>
    <col min="14" max="14" width="44.7109375" style="4" customWidth="1"/>
    <col min="15" max="15" width="46" style="4" customWidth="1"/>
    <col min="16" max="16" width="17.7109375" style="2" customWidth="1"/>
    <col min="17" max="17" width="4.42578125" style="14" customWidth="1"/>
    <col min="18" max="18" width="4.5703125" style="2" customWidth="1"/>
    <col min="19" max="19" width="37.85546875" style="2" hidden="1" customWidth="1"/>
    <col min="20" max="20" width="18.28515625" style="2" hidden="1" customWidth="1"/>
    <col min="21" max="21" width="7.42578125" style="2" customWidth="1"/>
    <col min="22" max="23" width="40.5703125" style="2" customWidth="1"/>
    <col min="24" max="24" width="15" style="2" customWidth="1"/>
    <col min="25" max="25" width="32" style="2" customWidth="1"/>
    <col min="26" max="26" width="10" style="2" customWidth="1"/>
    <col min="27" max="27" width="12" style="2" customWidth="1"/>
    <col min="28" max="28" width="11.7109375" style="2" customWidth="1"/>
    <col min="29" max="29" width="17.85546875" style="2" customWidth="1"/>
    <col min="30" max="30" width="8.28515625" style="2" customWidth="1"/>
    <col min="31" max="32" width="22" style="2" customWidth="1"/>
    <col min="33" max="33" width="23.42578125" style="2" customWidth="1"/>
    <col min="34" max="34" width="40.140625" style="2" customWidth="1"/>
    <col min="35" max="35" width="11.140625" style="2" customWidth="1"/>
    <col min="36" max="36" width="20" style="2" customWidth="1"/>
    <col min="37" max="37" width="28.28515625" style="2" customWidth="1"/>
    <col min="38" max="38" width="8.28515625" style="2" customWidth="1"/>
    <col min="39" max="39" width="13.42578125" style="2" customWidth="1"/>
    <col min="40" max="40" width="11.140625" style="2" customWidth="1"/>
    <col min="41" max="41" width="10.5703125" style="2" customWidth="1"/>
    <col min="42" max="42" width="9.28515625" style="2" customWidth="1"/>
    <col min="43" max="43" width="24.5703125" style="2" customWidth="1"/>
    <col min="44" max="44" width="10.140625" style="2" customWidth="1"/>
    <col min="45" max="45" width="8.140625" style="2" customWidth="1"/>
    <col min="46" max="46" width="11.140625" style="2" customWidth="1"/>
    <col min="47" max="47" width="15.85546875" style="2" customWidth="1"/>
    <col min="48" max="48" width="14.5703125" style="2" customWidth="1"/>
    <col min="49" max="49" width="28.28515625" style="2" customWidth="1"/>
    <col min="50" max="50" width="23.42578125" style="2" customWidth="1"/>
    <col min="51" max="51" width="12.85546875" style="2" customWidth="1"/>
    <col min="52" max="52" width="15" style="2" customWidth="1"/>
    <col min="53" max="53" width="37.42578125" style="2" customWidth="1"/>
    <col min="54" max="54" width="32.5703125" style="2" customWidth="1"/>
    <col min="55" max="55" width="25.42578125" style="2" customWidth="1"/>
    <col min="56" max="56" width="12.5703125" style="2" customWidth="1"/>
    <col min="57" max="57" width="24.28515625" style="2" customWidth="1"/>
    <col min="58" max="58" width="28.7109375" style="2" customWidth="1"/>
    <col min="59" max="59" width="25.42578125" style="2" customWidth="1"/>
    <col min="60" max="60" width="22" style="2" customWidth="1"/>
    <col min="61" max="61" width="18.140625" style="2" customWidth="1"/>
    <col min="62" max="62" width="15.85546875" style="2" customWidth="1"/>
    <col min="63" max="63" width="16.85546875" style="2" customWidth="1"/>
    <col min="64" max="64" width="24.85546875" style="2" customWidth="1"/>
    <col min="65" max="65" width="32.5703125" style="2" customWidth="1"/>
    <col min="66" max="66" width="17.7109375" style="2" customWidth="1"/>
    <col min="67" max="67" width="20.28515625" style="2" customWidth="1"/>
    <col min="68" max="68" width="19.7109375" style="2" customWidth="1"/>
    <col min="69" max="69" width="23.5703125" style="2" customWidth="1"/>
    <col min="70" max="70" width="25.85546875" style="2" customWidth="1"/>
    <col min="71" max="71" width="5.85546875" style="2" customWidth="1"/>
    <col min="72" max="72" width="12.5703125" style="2" customWidth="1"/>
    <col min="73" max="73" width="20.5703125" style="2" customWidth="1"/>
    <col min="74" max="74" width="28.7109375" style="2" customWidth="1"/>
    <col min="75" max="75" width="25.85546875" style="2" customWidth="1"/>
    <col min="76" max="76" width="8.85546875" style="2" customWidth="1"/>
    <col min="77" max="77" width="55.7109375" style="2" bestFit="1" customWidth="1"/>
    <col min="78" max="78" width="23.42578125" style="2" customWidth="1"/>
    <col min="79" max="79" width="10.5703125" style="2" customWidth="1"/>
    <col min="80" max="80" width="21" style="2" customWidth="1"/>
    <col min="81" max="81" width="8.28515625" style="2" customWidth="1"/>
    <col min="82" max="82" width="46.28515625" style="2" bestFit="1" customWidth="1"/>
    <col min="83" max="83" width="15.28515625" style="2" customWidth="1"/>
    <col min="84" max="84" width="8.28515625" style="2" customWidth="1"/>
    <col min="85" max="85" width="22.5703125" style="2" customWidth="1"/>
    <col min="86" max="86" width="15" style="2" customWidth="1"/>
    <col min="87" max="87" width="14" style="2" bestFit="1" customWidth="1"/>
    <col min="88" max="88" width="28.140625" style="2" bestFit="1" customWidth="1"/>
    <col min="89" max="89" width="23.85546875" style="2" bestFit="1" customWidth="1"/>
    <col min="90" max="90" width="12" style="2" bestFit="1" customWidth="1"/>
    <col min="91" max="91" width="30" style="2" bestFit="1" customWidth="1"/>
    <col min="92" max="92" width="24.28515625" style="2" bestFit="1" customWidth="1"/>
    <col min="93" max="94" width="19.28515625" style="2" bestFit="1" customWidth="1"/>
    <col min="95" max="95" width="20.140625" style="2" bestFit="1" customWidth="1"/>
    <col min="96" max="96" width="20.5703125" style="2" bestFit="1" customWidth="1"/>
    <col min="97" max="97" width="12.140625" style="2" bestFit="1" customWidth="1"/>
    <col min="98" max="98" width="39.7109375" style="2" bestFit="1" customWidth="1"/>
    <col min="99" max="99" width="21.5703125" style="2" bestFit="1" customWidth="1"/>
    <col min="100" max="100" width="15.7109375" style="2" bestFit="1" customWidth="1"/>
    <col min="101" max="101" width="19.28515625" style="2" bestFit="1" customWidth="1"/>
    <col min="102" max="102" width="16" style="2" bestFit="1" customWidth="1"/>
    <col min="103" max="103" width="15.7109375" style="2" bestFit="1" customWidth="1"/>
    <col min="104" max="104" width="13.140625" style="2" bestFit="1" customWidth="1"/>
    <col min="105" max="105" width="13.85546875" style="2" bestFit="1" customWidth="1"/>
    <col min="106" max="106" width="45.28515625" style="2" bestFit="1" customWidth="1"/>
    <col min="107" max="107" width="12.140625" style="2" bestFit="1" customWidth="1"/>
    <col min="108" max="108" width="44.42578125" style="2" bestFit="1" customWidth="1"/>
    <col min="109" max="109" width="17.85546875" style="2" bestFit="1" customWidth="1"/>
    <col min="110" max="110" width="23.85546875" style="2" bestFit="1" customWidth="1"/>
    <col min="111" max="111" width="36.42578125" style="2" bestFit="1" customWidth="1"/>
    <col min="112" max="112" width="15" style="2" bestFit="1" customWidth="1"/>
    <col min="113" max="113" width="28.7109375" style="2" bestFit="1" customWidth="1"/>
    <col min="114" max="114" width="34.5703125" style="2" bestFit="1" customWidth="1"/>
    <col min="115" max="115" width="18.140625" style="2" bestFit="1" customWidth="1"/>
    <col min="116" max="116" width="22" style="2" bestFit="1" customWidth="1"/>
    <col min="117" max="117" width="20.140625" style="2" bestFit="1" customWidth="1"/>
    <col min="118" max="118" width="13.42578125" style="2" bestFit="1" customWidth="1"/>
    <col min="119" max="119" width="27.7109375" style="2" bestFit="1" customWidth="1"/>
    <col min="120" max="120" width="9.28515625" style="2" bestFit="1" customWidth="1"/>
    <col min="121" max="121" width="28.28515625" style="2" bestFit="1" customWidth="1"/>
    <col min="122" max="122" width="22" style="2" bestFit="1" customWidth="1"/>
    <col min="123" max="123" width="30.5703125" style="2" bestFit="1" customWidth="1"/>
    <col min="124" max="124" width="15" style="2" bestFit="1" customWidth="1"/>
    <col min="125" max="125" width="12.5703125" style="2" bestFit="1" customWidth="1"/>
    <col min="126" max="126" width="22.42578125" style="2" bestFit="1" customWidth="1"/>
    <col min="127" max="127" width="21.5703125" style="2" bestFit="1" customWidth="1"/>
    <col min="128" max="128" width="23" style="2" bestFit="1" customWidth="1"/>
    <col min="129" max="129" width="10.28515625" style="2" bestFit="1" customWidth="1"/>
    <col min="130" max="130" width="16.42578125" style="2" bestFit="1" customWidth="1"/>
    <col min="131" max="131" width="14.85546875" style="2" bestFit="1" customWidth="1"/>
    <col min="132" max="132" width="10.140625" style="2" bestFit="1" customWidth="1"/>
    <col min="133" max="133" width="42.85546875" style="2" bestFit="1" customWidth="1"/>
    <col min="134" max="134" width="13.5703125" style="2" bestFit="1" customWidth="1"/>
    <col min="135" max="135" width="29.5703125" style="2" bestFit="1" customWidth="1"/>
    <col min="136" max="136" width="10.28515625" style="2" bestFit="1" customWidth="1"/>
    <col min="137" max="137" width="7.85546875" style="2" customWidth="1"/>
    <col min="138" max="138" width="18.28515625" style="2" bestFit="1" customWidth="1"/>
    <col min="139" max="139" width="17.140625" style="2" bestFit="1" customWidth="1"/>
    <col min="140" max="140" width="10.7109375" style="2" bestFit="1" customWidth="1"/>
    <col min="141" max="141" width="23.140625" style="2" bestFit="1" customWidth="1"/>
    <col min="142" max="142" width="22.140625" style="2" bestFit="1" customWidth="1"/>
    <col min="143" max="143" width="12.140625" style="2" bestFit="1" customWidth="1"/>
    <col min="144" max="144" width="13.42578125" style="2" bestFit="1" customWidth="1"/>
    <col min="145" max="145" width="17.140625" style="2" bestFit="1" customWidth="1"/>
    <col min="146" max="146" width="25.28515625" style="2" bestFit="1" customWidth="1"/>
    <col min="147" max="147" width="25.7109375" style="2" bestFit="1" customWidth="1"/>
    <col min="148" max="148" width="23.140625" style="2" bestFit="1" customWidth="1"/>
    <col min="149" max="149" width="9.5703125" style="2" bestFit="1" customWidth="1"/>
    <col min="150" max="150" width="15" style="2" bestFit="1" customWidth="1"/>
    <col min="151" max="16384" width="9.140625" style="2"/>
  </cols>
  <sheetData>
    <row r="1" spans="2:20" ht="12.75" customHeight="1" x14ac:dyDescent="0.45">
      <c r="E1" s="3"/>
      <c r="S1" s="2" t="s">
        <v>27</v>
      </c>
      <c r="T1" s="2" t="s">
        <v>209</v>
      </c>
    </row>
    <row r="2" spans="2:20" ht="9.75" customHeight="1" x14ac:dyDescent="0.25">
      <c r="S2" s="2" t="s">
        <v>26</v>
      </c>
      <c r="T2" s="2" t="s">
        <v>209</v>
      </c>
    </row>
    <row r="3" spans="2:20" ht="15.75" thickBot="1" x14ac:dyDescent="0.3">
      <c r="K3" s="14">
        <v>1</v>
      </c>
      <c r="L3" s="14"/>
      <c r="M3" s="14"/>
      <c r="T3" s="2" t="str">
        <f>IF(dashboard!$T$1="(All)", "Alle gemeenten", IF(dashboard!$T$1="(Multiple items)", "verschillende gemeenten",dashboard!$T$1))</f>
        <v>verschillende gemeenten</v>
      </c>
    </row>
    <row r="4" spans="2:20" ht="15.75" thickBot="1" x14ac:dyDescent="0.3">
      <c r="B4" s="5" t="s">
        <v>47</v>
      </c>
      <c r="K4" s="14">
        <v>2</v>
      </c>
      <c r="L4" s="14"/>
      <c r="M4" s="14"/>
      <c r="S4" s="2" t="s">
        <v>53</v>
      </c>
    </row>
    <row r="5" spans="2:20" x14ac:dyDescent="0.25">
      <c r="B5" s="6"/>
      <c r="K5" s="14">
        <v>3</v>
      </c>
      <c r="L5" s="14"/>
      <c r="M5" s="14"/>
      <c r="S5" s="2" t="s">
        <v>0</v>
      </c>
      <c r="T5" s="2" t="s">
        <v>2</v>
      </c>
    </row>
    <row r="6" spans="2:20" x14ac:dyDescent="0.25">
      <c r="B6" s="1" t="s">
        <v>28</v>
      </c>
      <c r="K6" s="14">
        <v>4</v>
      </c>
      <c r="L6" s="14"/>
      <c r="M6" s="14"/>
      <c r="S6" s="2" t="s">
        <v>277</v>
      </c>
      <c r="T6" s="7">
        <v>-3</v>
      </c>
    </row>
    <row r="7" spans="2:20" x14ac:dyDescent="0.25">
      <c r="B7" s="1"/>
      <c r="K7" s="14">
        <v>5</v>
      </c>
      <c r="L7" s="14"/>
      <c r="M7" s="14"/>
      <c r="S7" s="2" t="s">
        <v>261</v>
      </c>
      <c r="T7" s="7">
        <v>-3</v>
      </c>
    </row>
    <row r="8" spans="2:20" x14ac:dyDescent="0.25">
      <c r="B8" s="1"/>
      <c r="K8" s="14"/>
      <c r="L8" s="14"/>
      <c r="M8" s="14"/>
      <c r="S8" s="2" t="s">
        <v>264</v>
      </c>
      <c r="T8" s="7">
        <v>-3</v>
      </c>
    </row>
    <row r="9" spans="2:20" x14ac:dyDescent="0.25">
      <c r="B9" s="1" t="s">
        <v>29</v>
      </c>
      <c r="K9" s="14"/>
      <c r="L9" s="14" t="s">
        <v>6</v>
      </c>
      <c r="M9" s="14" t="s">
        <v>13</v>
      </c>
      <c r="S9" s="2" t="s">
        <v>374</v>
      </c>
      <c r="T9" s="7">
        <v>-2</v>
      </c>
    </row>
    <row r="10" spans="2:20" x14ac:dyDescent="0.25">
      <c r="B10" s="1"/>
      <c r="K10" s="14" t="s">
        <v>7</v>
      </c>
      <c r="L10" s="14" t="b">
        <v>1</v>
      </c>
      <c r="M10" s="14">
        <v>1</v>
      </c>
      <c r="Q10" s="14">
        <v>1</v>
      </c>
      <c r="S10" s="2" t="s">
        <v>274</v>
      </c>
      <c r="T10" s="7">
        <v>-2</v>
      </c>
    </row>
    <row r="11" spans="2:20" x14ac:dyDescent="0.25">
      <c r="B11" s="1"/>
      <c r="K11" s="14" t="s">
        <v>8</v>
      </c>
      <c r="L11" s="14" t="b">
        <v>1</v>
      </c>
      <c r="M11" s="14">
        <v>1</v>
      </c>
      <c r="Q11" s="14">
        <v>1</v>
      </c>
      <c r="S11" s="2" t="s">
        <v>272</v>
      </c>
      <c r="T11" s="7">
        <v>-2</v>
      </c>
    </row>
    <row r="12" spans="2:20" x14ac:dyDescent="0.25">
      <c r="B12" s="1" t="s">
        <v>30</v>
      </c>
      <c r="K12" s="14" t="s">
        <v>9</v>
      </c>
      <c r="L12" s="14" t="b">
        <v>1</v>
      </c>
      <c r="M12" s="14">
        <v>1</v>
      </c>
      <c r="Q12" s="14">
        <v>1</v>
      </c>
      <c r="S12" s="2" t="s">
        <v>370</v>
      </c>
      <c r="T12" s="7">
        <v>-1</v>
      </c>
    </row>
    <row r="13" spans="2:20" x14ac:dyDescent="0.25">
      <c r="B13" s="1"/>
      <c r="K13" s="14" t="s">
        <v>10</v>
      </c>
      <c r="L13" s="14" t="b">
        <v>1</v>
      </c>
      <c r="M13" s="14">
        <v>1</v>
      </c>
      <c r="Q13" s="14">
        <v>1</v>
      </c>
      <c r="S13" s="2" t="s">
        <v>486</v>
      </c>
      <c r="T13" s="7">
        <v>-1</v>
      </c>
    </row>
    <row r="14" spans="2:20" x14ac:dyDescent="0.25">
      <c r="B14" s="6"/>
      <c r="K14" s="14" t="s">
        <v>11</v>
      </c>
      <c r="L14" s="14" t="b">
        <v>1</v>
      </c>
      <c r="M14" s="14">
        <v>1</v>
      </c>
      <c r="Q14" s="14">
        <v>1</v>
      </c>
      <c r="S14" s="2" t="s">
        <v>270</v>
      </c>
      <c r="T14" s="7">
        <v>0</v>
      </c>
    </row>
    <row r="15" spans="2:20" x14ac:dyDescent="0.25">
      <c r="B15" s="1" t="s">
        <v>32</v>
      </c>
      <c r="K15" s="14" t="s">
        <v>1</v>
      </c>
      <c r="L15" s="14" t="b">
        <v>1</v>
      </c>
      <c r="M15" s="14">
        <v>1</v>
      </c>
      <c r="Q15" s="14">
        <v>1</v>
      </c>
      <c r="S15" s="2" t="s">
        <v>499</v>
      </c>
      <c r="T15" s="7">
        <v>0</v>
      </c>
    </row>
    <row r="16" spans="2:20" x14ac:dyDescent="0.25">
      <c r="B16" s="1"/>
      <c r="K16" s="14" t="s">
        <v>12</v>
      </c>
      <c r="L16" s="14" t="b">
        <v>1</v>
      </c>
      <c r="M16" s="14">
        <v>1</v>
      </c>
      <c r="Q16" s="14">
        <v>1</v>
      </c>
      <c r="S16" s="2" t="s">
        <v>256</v>
      </c>
      <c r="T16" s="7">
        <v>0</v>
      </c>
    </row>
    <row r="17" spans="2:20" x14ac:dyDescent="0.25">
      <c r="B17" s="1"/>
      <c r="L17" s="23"/>
      <c r="M17" s="23"/>
      <c r="N17" s="23"/>
      <c r="O17" s="23"/>
      <c r="S17" s="2" t="s">
        <v>553</v>
      </c>
      <c r="T17" s="7">
        <v>0</v>
      </c>
    </row>
    <row r="18" spans="2:20" x14ac:dyDescent="0.25">
      <c r="B18" s="1" t="s">
        <v>35</v>
      </c>
      <c r="L18" s="23"/>
      <c r="M18" s="23"/>
      <c r="N18" s="23"/>
      <c r="O18" s="23"/>
      <c r="S18" s="2" t="s">
        <v>218</v>
      </c>
      <c r="T18" s="7">
        <v>0</v>
      </c>
    </row>
    <row r="19" spans="2:20" x14ac:dyDescent="0.25">
      <c r="B19" s="1"/>
      <c r="L19" s="23"/>
      <c r="M19" s="23"/>
      <c r="N19" s="23"/>
      <c r="O19" s="23"/>
      <c r="S19" s="2" t="s">
        <v>258</v>
      </c>
      <c r="T19" s="7">
        <v>1</v>
      </c>
    </row>
    <row r="20" spans="2:20" x14ac:dyDescent="0.25">
      <c r="B20" s="1"/>
      <c r="L20" s="26"/>
      <c r="M20" s="26"/>
      <c r="N20" s="23"/>
      <c r="O20" s="23"/>
      <c r="S20" s="2" t="s">
        <v>268</v>
      </c>
      <c r="T20" s="7">
        <v>1</v>
      </c>
    </row>
    <row r="21" spans="2:20" ht="21" x14ac:dyDescent="0.25">
      <c r="B21" s="1" t="s">
        <v>36</v>
      </c>
      <c r="M21" s="25"/>
      <c r="N21" s="23"/>
      <c r="O21" s="23"/>
      <c r="S21" s="2" t="s">
        <v>266</v>
      </c>
      <c r="T21" s="7">
        <v>1</v>
      </c>
    </row>
    <row r="22" spans="2:20" x14ac:dyDescent="0.25">
      <c r="B22" s="8"/>
      <c r="M22" s="26"/>
      <c r="N22" s="23"/>
      <c r="O22" s="23"/>
      <c r="S22" s="2" t="s">
        <v>522</v>
      </c>
      <c r="T22" s="7">
        <v>1</v>
      </c>
    </row>
    <row r="23" spans="2:20" x14ac:dyDescent="0.25">
      <c r="B23" s="9"/>
      <c r="M23" s="26"/>
      <c r="N23" s="23"/>
      <c r="O23" s="23"/>
      <c r="S23" s="2" t="s">
        <v>545</v>
      </c>
      <c r="T23" s="7">
        <v>2</v>
      </c>
    </row>
    <row r="24" spans="2:20" x14ac:dyDescent="0.25">
      <c r="B24" s="6"/>
      <c r="M24" s="26"/>
      <c r="N24" s="23"/>
      <c r="O24" s="23"/>
      <c r="S24" s="2" t="s">
        <v>511</v>
      </c>
      <c r="T24" s="7">
        <v>3</v>
      </c>
    </row>
    <row r="25" spans="2:20" x14ac:dyDescent="0.25">
      <c r="B25" s="6"/>
      <c r="S25" s="2" t="s">
        <v>535</v>
      </c>
      <c r="T25" s="7">
        <v>3</v>
      </c>
    </row>
    <row r="26" spans="2:20" ht="15.75" thickBot="1" x14ac:dyDescent="0.3">
      <c r="B26" s="10"/>
      <c r="S26" s="2" t="s">
        <v>526</v>
      </c>
      <c r="T26" s="7">
        <v>3</v>
      </c>
    </row>
    <row r="27" spans="2:20" x14ac:dyDescent="0.25">
      <c r="S27" s="2" t="s">
        <v>490</v>
      </c>
      <c r="T27" s="7">
        <v>3</v>
      </c>
    </row>
    <row r="28" spans="2:20" ht="36" x14ac:dyDescent="0.55000000000000004">
      <c r="K28" s="24"/>
      <c r="S28" s="2" t="s">
        <v>479</v>
      </c>
      <c r="T28" s="7">
        <v>4</v>
      </c>
    </row>
    <row r="29" spans="2:20" ht="21" x14ac:dyDescent="0.35">
      <c r="B29" s="11" t="s">
        <v>46</v>
      </c>
      <c r="K29" s="23"/>
      <c r="S29" s="2" t="s">
        <v>539</v>
      </c>
      <c r="T29" s="7">
        <v>4</v>
      </c>
    </row>
    <row r="30" spans="2:20" ht="21" x14ac:dyDescent="0.25">
      <c r="K30" s="25"/>
      <c r="L30" s="23"/>
      <c r="M30" s="23"/>
      <c r="N30" s="23"/>
      <c r="O30" s="23"/>
      <c r="S30" s="2" t="s">
        <v>530</v>
      </c>
      <c r="T30" s="7">
        <v>4</v>
      </c>
    </row>
    <row r="31" spans="2:20" ht="21" x14ac:dyDescent="0.25">
      <c r="K31" s="25"/>
      <c r="S31" s="2" t="s">
        <v>507</v>
      </c>
      <c r="T31" s="7">
        <v>4</v>
      </c>
    </row>
    <row r="32" spans="2:20" ht="21" x14ac:dyDescent="0.25">
      <c r="K32" s="27"/>
      <c r="S32" s="2" t="s">
        <v>516</v>
      </c>
      <c r="T32" s="7">
        <v>4</v>
      </c>
    </row>
    <row r="33" spans="2:20" ht="21" x14ac:dyDescent="0.25">
      <c r="K33" s="27"/>
      <c r="S33" s="2" t="s">
        <v>482</v>
      </c>
      <c r="T33" s="7">
        <v>4</v>
      </c>
    </row>
    <row r="34" spans="2:20" ht="21" x14ac:dyDescent="0.25">
      <c r="K34" s="27"/>
      <c r="S34" s="2" t="s">
        <v>52</v>
      </c>
      <c r="T34" s="7">
        <v>25</v>
      </c>
    </row>
    <row r="35" spans="2:20" ht="21" x14ac:dyDescent="0.25">
      <c r="K35" s="25"/>
      <c r="S35"/>
      <c r="T35"/>
    </row>
    <row r="36" spans="2:20" x14ac:dyDescent="0.25">
      <c r="K36" s="12"/>
      <c r="S36"/>
      <c r="T36"/>
    </row>
    <row r="37" spans="2:20" x14ac:dyDescent="0.25">
      <c r="S37"/>
      <c r="T37"/>
    </row>
    <row r="38" spans="2:20" x14ac:dyDescent="0.25">
      <c r="S38"/>
      <c r="T38"/>
    </row>
    <row r="39" spans="2:20" x14ac:dyDescent="0.25">
      <c r="S39"/>
      <c r="T39"/>
    </row>
    <row r="40" spans="2:20" x14ac:dyDescent="0.25">
      <c r="S40"/>
      <c r="T40"/>
    </row>
    <row r="41" spans="2:20" x14ac:dyDescent="0.25">
      <c r="S41"/>
      <c r="T41"/>
    </row>
    <row r="42" spans="2:20" x14ac:dyDescent="0.25">
      <c r="S42"/>
      <c r="T42"/>
    </row>
    <row r="43" spans="2:20" x14ac:dyDescent="0.25">
      <c r="S43"/>
      <c r="T43"/>
    </row>
    <row r="44" spans="2:20" x14ac:dyDescent="0.25">
      <c r="B44" s="13" t="s">
        <v>51</v>
      </c>
      <c r="S44"/>
      <c r="T44"/>
    </row>
    <row r="45" spans="2:20" x14ac:dyDescent="0.25">
      <c r="S45"/>
      <c r="T45"/>
    </row>
    <row r="46" spans="2:20" x14ac:dyDescent="0.25">
      <c r="S46"/>
      <c r="T46"/>
    </row>
    <row r="47" spans="2:20" x14ac:dyDescent="0.25">
      <c r="S47"/>
      <c r="T47"/>
    </row>
    <row r="48" spans="2:20" x14ac:dyDescent="0.25">
      <c r="S48"/>
      <c r="T48"/>
    </row>
    <row r="49" spans="4:155" x14ac:dyDescent="0.25">
      <c r="S49"/>
      <c r="T49"/>
    </row>
    <row r="50" spans="4:155" x14ac:dyDescent="0.25">
      <c r="D50" s="2">
        <v>1</v>
      </c>
      <c r="S50"/>
      <c r="T50"/>
    </row>
    <row r="51" spans="4:155" x14ac:dyDescent="0.25">
      <c r="S51"/>
      <c r="T51"/>
    </row>
    <row r="52" spans="4:155" x14ac:dyDescent="0.25">
      <c r="S52"/>
      <c r="T52"/>
    </row>
    <row r="53" spans="4:155" x14ac:dyDescent="0.25">
      <c r="S53"/>
      <c r="T53"/>
    </row>
    <row r="54" spans="4:155" x14ac:dyDescent="0.25">
      <c r="S54"/>
      <c r="T54"/>
    </row>
    <row r="55" spans="4:155" x14ac:dyDescent="0.25">
      <c r="S55"/>
      <c r="T55"/>
    </row>
    <row r="56" spans="4:155" x14ac:dyDescent="0.25">
      <c r="S56"/>
      <c r="T56"/>
    </row>
    <row r="57" spans="4:155" x14ac:dyDescent="0.25">
      <c r="S57"/>
      <c r="T57"/>
    </row>
    <row r="58" spans="4:155" x14ac:dyDescent="0.25">
      <c r="S58"/>
      <c r="T58"/>
    </row>
    <row r="59" spans="4:155" x14ac:dyDescent="0.25">
      <c r="S59"/>
      <c r="T59"/>
    </row>
    <row r="60" spans="4:155" x14ac:dyDescent="0.25">
      <c r="S60"/>
      <c r="T60"/>
    </row>
    <row r="61" spans="4:155" x14ac:dyDescent="0.25">
      <c r="D61" s="2">
        <v>1</v>
      </c>
      <c r="S61"/>
      <c r="T61"/>
      <c r="EY61" s="2">
        <v>1</v>
      </c>
    </row>
    <row r="62" spans="4:155" x14ac:dyDescent="0.25">
      <c r="S62"/>
      <c r="T62"/>
    </row>
    <row r="63" spans="4:155" x14ac:dyDescent="0.25">
      <c r="S63"/>
      <c r="T63"/>
    </row>
    <row r="64" spans="4:155" x14ac:dyDescent="0.25">
      <c r="S64"/>
      <c r="T64"/>
    </row>
    <row r="65" spans="19:20" x14ac:dyDescent="0.25">
      <c r="S65"/>
      <c r="T65"/>
    </row>
    <row r="66" spans="19:20" x14ac:dyDescent="0.25">
      <c r="S66"/>
      <c r="T66"/>
    </row>
    <row r="67" spans="19:20" x14ac:dyDescent="0.25">
      <c r="S67"/>
      <c r="T67"/>
    </row>
    <row r="68" spans="19:20" x14ac:dyDescent="0.25">
      <c r="S68"/>
      <c r="T68"/>
    </row>
    <row r="69" spans="19:20" x14ac:dyDescent="0.25">
      <c r="S69"/>
      <c r="T69"/>
    </row>
    <row r="70" spans="19:20" x14ac:dyDescent="0.25">
      <c r="S70"/>
      <c r="T70"/>
    </row>
    <row r="71" spans="19:20" x14ac:dyDescent="0.25">
      <c r="S71"/>
      <c r="T71"/>
    </row>
    <row r="72" spans="19:20" x14ac:dyDescent="0.25">
      <c r="S72"/>
      <c r="T72"/>
    </row>
    <row r="73" spans="19:20" x14ac:dyDescent="0.25">
      <c r="S73"/>
      <c r="T73"/>
    </row>
    <row r="74" spans="19:20" x14ac:dyDescent="0.25">
      <c r="S74"/>
      <c r="T74"/>
    </row>
    <row r="75" spans="19:20" x14ac:dyDescent="0.25">
      <c r="S75"/>
      <c r="T75"/>
    </row>
    <row r="76" spans="19:20" x14ac:dyDescent="0.25">
      <c r="S76"/>
      <c r="T76"/>
    </row>
    <row r="77" spans="19:20" x14ac:dyDescent="0.25">
      <c r="S77"/>
      <c r="T77"/>
    </row>
    <row r="78" spans="19:20" x14ac:dyDescent="0.25">
      <c r="S78"/>
      <c r="T78"/>
    </row>
    <row r="79" spans="19:20" x14ac:dyDescent="0.25">
      <c r="S79"/>
      <c r="T79"/>
    </row>
    <row r="80" spans="19:20" x14ac:dyDescent="0.25">
      <c r="S80"/>
      <c r="T80"/>
    </row>
    <row r="81" spans="19:20" x14ac:dyDescent="0.25">
      <c r="S81"/>
      <c r="T81"/>
    </row>
    <row r="82" spans="19:20" x14ac:dyDescent="0.25">
      <c r="S82"/>
      <c r="T82"/>
    </row>
    <row r="83" spans="19:20" x14ac:dyDescent="0.25">
      <c r="S83"/>
      <c r="T83"/>
    </row>
    <row r="84" spans="19:20" x14ac:dyDescent="0.25">
      <c r="S84"/>
      <c r="T84"/>
    </row>
    <row r="85" spans="19:20" x14ac:dyDescent="0.25">
      <c r="S85"/>
      <c r="T85"/>
    </row>
    <row r="86" spans="19:20" x14ac:dyDescent="0.25">
      <c r="S86"/>
      <c r="T86"/>
    </row>
    <row r="87" spans="19:20" x14ac:dyDescent="0.25">
      <c r="S87"/>
      <c r="T87"/>
    </row>
    <row r="88" spans="19:20" x14ac:dyDescent="0.25">
      <c r="S88"/>
      <c r="T88"/>
    </row>
    <row r="89" spans="19:20" x14ac:dyDescent="0.25">
      <c r="S89"/>
      <c r="T89"/>
    </row>
    <row r="90" spans="19:20" x14ac:dyDescent="0.25">
      <c r="S90"/>
      <c r="T90"/>
    </row>
    <row r="91" spans="19:20" x14ac:dyDescent="0.25">
      <c r="S91"/>
      <c r="T91"/>
    </row>
    <row r="92" spans="19:20" x14ac:dyDescent="0.25">
      <c r="S92"/>
      <c r="T92"/>
    </row>
    <row r="93" spans="19:20" x14ac:dyDescent="0.25">
      <c r="S93"/>
      <c r="T93"/>
    </row>
    <row r="94" spans="19:20" x14ac:dyDescent="0.25">
      <c r="S94"/>
      <c r="T94"/>
    </row>
    <row r="95" spans="19:20" x14ac:dyDescent="0.25">
      <c r="S95"/>
      <c r="T95"/>
    </row>
    <row r="96" spans="19:20" x14ac:dyDescent="0.25">
      <c r="S96"/>
      <c r="T96"/>
    </row>
    <row r="97" spans="19:20" x14ac:dyDescent="0.25">
      <c r="S97"/>
      <c r="T97"/>
    </row>
    <row r="98" spans="19:20" x14ac:dyDescent="0.25">
      <c r="S98"/>
      <c r="T98"/>
    </row>
    <row r="99" spans="19:20" x14ac:dyDescent="0.25">
      <c r="S99"/>
      <c r="T99"/>
    </row>
    <row r="100" spans="19:20" x14ac:dyDescent="0.25">
      <c r="S100"/>
      <c r="T100"/>
    </row>
    <row r="101" spans="19:20" x14ac:dyDescent="0.25">
      <c r="S101"/>
      <c r="T101"/>
    </row>
    <row r="102" spans="19:20" x14ac:dyDescent="0.25">
      <c r="S102"/>
      <c r="T102"/>
    </row>
    <row r="103" spans="19:20" x14ac:dyDescent="0.25">
      <c r="S103"/>
      <c r="T103"/>
    </row>
    <row r="104" spans="19:20" x14ac:dyDescent="0.25">
      <c r="S104"/>
      <c r="T104"/>
    </row>
    <row r="105" spans="19:20" x14ac:dyDescent="0.25">
      <c r="S105"/>
      <c r="T105"/>
    </row>
    <row r="106" spans="19:20" x14ac:dyDescent="0.25">
      <c r="S106"/>
      <c r="T106"/>
    </row>
    <row r="107" spans="19:20" x14ac:dyDescent="0.25">
      <c r="S107"/>
      <c r="T107"/>
    </row>
    <row r="108" spans="19:20" x14ac:dyDescent="0.25">
      <c r="S108"/>
      <c r="T108"/>
    </row>
    <row r="109" spans="19:20" x14ac:dyDescent="0.25">
      <c r="S109"/>
      <c r="T109"/>
    </row>
    <row r="110" spans="19:20" x14ac:dyDescent="0.25">
      <c r="S110"/>
      <c r="T110"/>
    </row>
    <row r="111" spans="19:20" x14ac:dyDescent="0.25">
      <c r="S111"/>
      <c r="T111"/>
    </row>
    <row r="112" spans="19:20" x14ac:dyDescent="0.25">
      <c r="S112"/>
      <c r="T112"/>
    </row>
    <row r="113" spans="19:20" x14ac:dyDescent="0.25">
      <c r="S113"/>
      <c r="T113"/>
    </row>
    <row r="114" spans="19:20" x14ac:dyDescent="0.25">
      <c r="S114"/>
      <c r="T114"/>
    </row>
    <row r="115" spans="19:20" x14ac:dyDescent="0.25">
      <c r="S115"/>
      <c r="T115"/>
    </row>
    <row r="116" spans="19:20" x14ac:dyDescent="0.25">
      <c r="S116"/>
      <c r="T116"/>
    </row>
    <row r="117" spans="19:20" x14ac:dyDescent="0.25">
      <c r="S117"/>
      <c r="T117"/>
    </row>
    <row r="118" spans="19:20" x14ac:dyDescent="0.25">
      <c r="S118"/>
      <c r="T118"/>
    </row>
    <row r="119" spans="19:20" x14ac:dyDescent="0.25">
      <c r="S119"/>
      <c r="T119"/>
    </row>
    <row r="120" spans="19:20" x14ac:dyDescent="0.25">
      <c r="S120"/>
      <c r="T120"/>
    </row>
    <row r="121" spans="19:20" x14ac:dyDescent="0.25">
      <c r="S121"/>
      <c r="T121"/>
    </row>
    <row r="122" spans="19:20" x14ac:dyDescent="0.25">
      <c r="S122"/>
      <c r="T122"/>
    </row>
    <row r="123" spans="19:20" x14ac:dyDescent="0.25">
      <c r="S123"/>
      <c r="T123"/>
    </row>
    <row r="124" spans="19:20" x14ac:dyDescent="0.25">
      <c r="S124"/>
      <c r="T124"/>
    </row>
    <row r="125" spans="19:20" x14ac:dyDescent="0.25">
      <c r="S125"/>
      <c r="T125"/>
    </row>
    <row r="126" spans="19:20" x14ac:dyDescent="0.25">
      <c r="S126"/>
      <c r="T126"/>
    </row>
    <row r="127" spans="19:20" x14ac:dyDescent="0.25">
      <c r="S127"/>
      <c r="T127"/>
    </row>
    <row r="128" spans="19:20" x14ac:dyDescent="0.25">
      <c r="S128"/>
      <c r="T128"/>
    </row>
    <row r="129" spans="19:20" x14ac:dyDescent="0.25">
      <c r="S129"/>
      <c r="T129"/>
    </row>
    <row r="130" spans="19:20" x14ac:dyDescent="0.25">
      <c r="S130"/>
      <c r="T130"/>
    </row>
    <row r="131" spans="19:20" x14ac:dyDescent="0.25">
      <c r="S131"/>
      <c r="T131"/>
    </row>
    <row r="132" spans="19:20" x14ac:dyDescent="0.25">
      <c r="S132"/>
      <c r="T132"/>
    </row>
    <row r="133" spans="19:20" x14ac:dyDescent="0.25">
      <c r="S133"/>
      <c r="T133"/>
    </row>
    <row r="134" spans="19:20" x14ac:dyDescent="0.25">
      <c r="S134"/>
      <c r="T134"/>
    </row>
    <row r="135" spans="19:20" x14ac:dyDescent="0.25">
      <c r="S135"/>
      <c r="T135"/>
    </row>
    <row r="136" spans="19:20" x14ac:dyDescent="0.25">
      <c r="S136"/>
      <c r="T136"/>
    </row>
    <row r="137" spans="19:20" x14ac:dyDescent="0.25">
      <c r="S137"/>
      <c r="T137"/>
    </row>
    <row r="138" spans="19:20" x14ac:dyDescent="0.25">
      <c r="S138"/>
      <c r="T138"/>
    </row>
    <row r="139" spans="19:20" x14ac:dyDescent="0.25">
      <c r="S139"/>
      <c r="T139"/>
    </row>
    <row r="140" spans="19:20" x14ac:dyDescent="0.25">
      <c r="S140"/>
      <c r="T140"/>
    </row>
    <row r="141" spans="19:20" x14ac:dyDescent="0.25">
      <c r="S141"/>
      <c r="T141"/>
    </row>
    <row r="142" spans="19:20" x14ac:dyDescent="0.25">
      <c r="S142"/>
      <c r="T142"/>
    </row>
    <row r="143" spans="19:20" x14ac:dyDescent="0.25">
      <c r="S143"/>
      <c r="T143"/>
    </row>
    <row r="144" spans="19:20" x14ac:dyDescent="0.25">
      <c r="S144"/>
      <c r="T144"/>
    </row>
    <row r="145" spans="19:20" x14ac:dyDescent="0.25">
      <c r="S145"/>
      <c r="T145"/>
    </row>
    <row r="146" spans="19:20" x14ac:dyDescent="0.25">
      <c r="S146"/>
      <c r="T146"/>
    </row>
    <row r="147" spans="19:20" x14ac:dyDescent="0.25">
      <c r="S147"/>
      <c r="T147"/>
    </row>
    <row r="148" spans="19:20" x14ac:dyDescent="0.25">
      <c r="S148"/>
      <c r="T148"/>
    </row>
    <row r="149" spans="19:20" x14ac:dyDescent="0.25">
      <c r="S149"/>
      <c r="T149"/>
    </row>
    <row r="150" spans="19:20" x14ac:dyDescent="0.25">
      <c r="S150"/>
      <c r="T150"/>
    </row>
    <row r="151" spans="19:20" x14ac:dyDescent="0.25">
      <c r="S151"/>
      <c r="T151"/>
    </row>
    <row r="152" spans="19:20" x14ac:dyDescent="0.25">
      <c r="S152"/>
      <c r="T152"/>
    </row>
    <row r="153" spans="19:20" x14ac:dyDescent="0.25">
      <c r="S153"/>
      <c r="T153"/>
    </row>
    <row r="154" spans="19:20" x14ac:dyDescent="0.25">
      <c r="S154"/>
      <c r="T154"/>
    </row>
    <row r="155" spans="19:20" x14ac:dyDescent="0.25">
      <c r="S155"/>
      <c r="T155"/>
    </row>
    <row r="156" spans="19:20" x14ac:dyDescent="0.25">
      <c r="S156"/>
      <c r="T156"/>
    </row>
    <row r="157" spans="19:20" x14ac:dyDescent="0.25">
      <c r="S157"/>
      <c r="T157"/>
    </row>
    <row r="158" spans="19:20" x14ac:dyDescent="0.25">
      <c r="S158"/>
      <c r="T158"/>
    </row>
    <row r="159" spans="19:20" x14ac:dyDescent="0.25">
      <c r="S159"/>
      <c r="T159"/>
    </row>
    <row r="160" spans="19:20" x14ac:dyDescent="0.25">
      <c r="S160"/>
      <c r="T160"/>
    </row>
    <row r="161" spans="19:20" x14ac:dyDescent="0.25">
      <c r="S161"/>
      <c r="T161"/>
    </row>
    <row r="162" spans="19:20" x14ac:dyDescent="0.25">
      <c r="S162"/>
      <c r="T162"/>
    </row>
    <row r="163" spans="19:20" x14ac:dyDescent="0.25">
      <c r="S163"/>
      <c r="T163"/>
    </row>
    <row r="164" spans="19:20" x14ac:dyDescent="0.25">
      <c r="S164"/>
      <c r="T164"/>
    </row>
    <row r="165" spans="19:20" x14ac:dyDescent="0.25">
      <c r="S165"/>
      <c r="T165"/>
    </row>
    <row r="166" spans="19:20" x14ac:dyDescent="0.25">
      <c r="S166"/>
      <c r="T166"/>
    </row>
    <row r="167" spans="19:20" x14ac:dyDescent="0.25">
      <c r="S167"/>
      <c r="T167"/>
    </row>
    <row r="168" spans="19:20" x14ac:dyDescent="0.25">
      <c r="S168"/>
      <c r="T168"/>
    </row>
    <row r="169" spans="19:20" x14ac:dyDescent="0.25">
      <c r="S169"/>
      <c r="T169"/>
    </row>
    <row r="170" spans="19:20" x14ac:dyDescent="0.25">
      <c r="S170"/>
      <c r="T170"/>
    </row>
    <row r="171" spans="19:20" x14ac:dyDescent="0.25">
      <c r="S171"/>
      <c r="T171"/>
    </row>
    <row r="172" spans="19:20" x14ac:dyDescent="0.25">
      <c r="S172"/>
      <c r="T172"/>
    </row>
    <row r="173" spans="19:20" x14ac:dyDescent="0.25">
      <c r="S173"/>
      <c r="T173"/>
    </row>
    <row r="174" spans="19:20" x14ac:dyDescent="0.25">
      <c r="S174"/>
      <c r="T174"/>
    </row>
    <row r="175" spans="19:20" x14ac:dyDescent="0.25">
      <c r="S175"/>
      <c r="T175"/>
    </row>
    <row r="176" spans="19:20" x14ac:dyDescent="0.25">
      <c r="S176"/>
      <c r="T176"/>
    </row>
    <row r="177" spans="19:20" x14ac:dyDescent="0.25">
      <c r="S177"/>
      <c r="T177"/>
    </row>
    <row r="178" spans="19:20" x14ac:dyDescent="0.25">
      <c r="S178"/>
      <c r="T178"/>
    </row>
    <row r="179" spans="19:20" x14ac:dyDescent="0.25">
      <c r="S179"/>
      <c r="T179"/>
    </row>
    <row r="180" spans="19:20" x14ac:dyDescent="0.25">
      <c r="S180"/>
      <c r="T180"/>
    </row>
    <row r="181" spans="19:20" x14ac:dyDescent="0.25">
      <c r="S181"/>
      <c r="T181"/>
    </row>
    <row r="182" spans="19:20" x14ac:dyDescent="0.25">
      <c r="S182"/>
      <c r="T182"/>
    </row>
    <row r="183" spans="19:20" x14ac:dyDescent="0.25">
      <c r="S183"/>
      <c r="T183"/>
    </row>
    <row r="184" spans="19:20" x14ac:dyDescent="0.25">
      <c r="S184"/>
      <c r="T184"/>
    </row>
    <row r="185" spans="19:20" x14ac:dyDescent="0.25">
      <c r="S185"/>
      <c r="T185"/>
    </row>
    <row r="186" spans="19:20" x14ac:dyDescent="0.25">
      <c r="S186"/>
      <c r="T186"/>
    </row>
    <row r="187" spans="19:20" x14ac:dyDescent="0.25">
      <c r="S187"/>
      <c r="T187"/>
    </row>
    <row r="188" spans="19:20" x14ac:dyDescent="0.25">
      <c r="S188"/>
      <c r="T188"/>
    </row>
    <row r="189" spans="19:20" x14ac:dyDescent="0.25">
      <c r="S189"/>
      <c r="T189"/>
    </row>
    <row r="190" spans="19:20" x14ac:dyDescent="0.25">
      <c r="S190"/>
      <c r="T190"/>
    </row>
    <row r="191" spans="19:20" x14ac:dyDescent="0.25">
      <c r="S191"/>
      <c r="T191"/>
    </row>
  </sheetData>
  <sheetProtection formatCells="0" formatColumns="0" formatRows="0" insertColumns="0" insertRows="0" insertHyperlinks="0" deleteColumns="0" deleteRows="0" sort="0" autoFilter="0" pivotTables="0"/>
  <hyperlinks>
    <hyperlink ref="B29" location="start!A1" display="naar begin"/>
  </hyperlinks>
  <pageMargins left="0.7" right="0.7" top="0.75" bottom="0.75" header="0.3" footer="0.3"/>
  <pageSetup paperSize="9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Button 1">
              <controlPr defaultSize="0" autoFill="0" autoPict="0" macro="[0]!RefreshPivot">
                <anchor moveWithCells="1" sizeWithCells="1">
                  <from>
                    <xdr:col>1</xdr:col>
                    <xdr:colOff>1009650</xdr:colOff>
                    <xdr:row>23</xdr:row>
                    <xdr:rowOff>9525</xdr:rowOff>
                  </from>
                  <to>
                    <xdr:col>1</xdr:col>
                    <xdr:colOff>1971675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6" name="Button 2">
              <controlPr defaultSize="0" autoFill="0" autoPict="0" macro="[0]!ResetWeging" altText="Reset">
                <anchor moveWithCells="1" siz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1</xdr:col>
                    <xdr:colOff>1019175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Drop Down 3">
              <controlPr defaultSize="0" autoLine="0" autoPict="0">
                <anchor moveWithCells="1">
                  <from>
                    <xdr:col>1</xdr:col>
                    <xdr:colOff>438150</xdr:colOff>
                    <xdr:row>6</xdr:row>
                    <xdr:rowOff>57150</xdr:rowOff>
                  </from>
                  <to>
                    <xdr:col>1</xdr:col>
                    <xdr:colOff>1085850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171450</xdr:rowOff>
                  </from>
                  <to>
                    <xdr:col>1</xdr:col>
                    <xdr:colOff>371475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9" name="Drop Down 5">
              <controlPr defaultSize="0" autoLine="0" autoPict="0">
                <anchor moveWithCells="1">
                  <from>
                    <xdr:col>1</xdr:col>
                    <xdr:colOff>438150</xdr:colOff>
                    <xdr:row>9</xdr:row>
                    <xdr:rowOff>19050</xdr:rowOff>
                  </from>
                  <to>
                    <xdr:col>1</xdr:col>
                    <xdr:colOff>1085850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10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133350</xdr:rowOff>
                  </from>
                  <to>
                    <xdr:col>1</xdr:col>
                    <xdr:colOff>371475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1" name="Drop Down 7">
              <controlPr defaultSize="0" autoLine="0" autoPict="0">
                <anchor moveWithCells="1">
                  <from>
                    <xdr:col>1</xdr:col>
                    <xdr:colOff>438150</xdr:colOff>
                    <xdr:row>18</xdr:row>
                    <xdr:rowOff>19050</xdr:rowOff>
                  </from>
                  <to>
                    <xdr:col>1</xdr:col>
                    <xdr:colOff>1085850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2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142875</xdr:rowOff>
                  </from>
                  <to>
                    <xdr:col>1</xdr:col>
                    <xdr:colOff>371475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3" name="Drop Down 9">
              <controlPr defaultSize="0" autoLine="0" autoPict="0">
                <anchor moveWithCells="1">
                  <from>
                    <xdr:col>1</xdr:col>
                    <xdr:colOff>438150</xdr:colOff>
                    <xdr:row>21</xdr:row>
                    <xdr:rowOff>19050</xdr:rowOff>
                  </from>
                  <to>
                    <xdr:col>1</xdr:col>
                    <xdr:colOff>1085850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133350</xdr:rowOff>
                  </from>
                  <to>
                    <xdr:col>1</xdr:col>
                    <xdr:colOff>371475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5" name="Drop Down 11">
              <controlPr defaultSize="0" autoLine="0" autoPict="0">
                <anchor moveWithCells="1">
                  <from>
                    <xdr:col>1</xdr:col>
                    <xdr:colOff>438150</xdr:colOff>
                    <xdr:row>12</xdr:row>
                    <xdr:rowOff>9525</xdr:rowOff>
                  </from>
                  <to>
                    <xdr:col>1</xdr:col>
                    <xdr:colOff>1085850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6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123825</xdr:rowOff>
                  </from>
                  <to>
                    <xdr:col>1</xdr:col>
                    <xdr:colOff>371475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7" name="Drop Down 13">
              <controlPr defaultSize="0" autoLine="0" autoPict="0">
                <anchor moveWithCells="1">
                  <from>
                    <xdr:col>1</xdr:col>
                    <xdr:colOff>438150</xdr:colOff>
                    <xdr:row>15</xdr:row>
                    <xdr:rowOff>38100</xdr:rowOff>
                  </from>
                  <to>
                    <xdr:col>1</xdr:col>
                    <xdr:colOff>1085850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8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161925</xdr:rowOff>
                  </from>
                  <to>
                    <xdr:col>1</xdr:col>
                    <xdr:colOff>371475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webPublishItems count="1">
    <webPublishItem id="2368" divId="focusintrument_2368" sourceType="range" sourceRef="A3:O63" destinationFile="C:\Users\BTA\Desktop\focusintrument.mht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188"/>
  <sheetViews>
    <sheetView zoomScaleNormal="100" workbookViewId="0">
      <selection activeCell="E195" sqref="E195"/>
    </sheetView>
  </sheetViews>
  <sheetFormatPr defaultColWidth="12.140625" defaultRowHeight="15" x14ac:dyDescent="0.25"/>
  <cols>
    <col min="1" max="16" width="12.140625" style="30"/>
    <col min="17" max="23" width="12.140625" style="31"/>
  </cols>
  <sheetData>
    <row r="1" spans="1:23" x14ac:dyDescent="0.25">
      <c r="A1" t="s">
        <v>0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</v>
      </c>
      <c r="R1" t="s">
        <v>4</v>
      </c>
      <c r="S1" t="s">
        <v>5</v>
      </c>
      <c r="T1" t="s">
        <v>39</v>
      </c>
      <c r="U1" t="s">
        <v>40</v>
      </c>
      <c r="V1" t="s">
        <v>41</v>
      </c>
      <c r="W1" t="s">
        <v>42</v>
      </c>
    </row>
    <row r="2" spans="1:23" x14ac:dyDescent="0.25">
      <c r="A2" t="s">
        <v>213</v>
      </c>
      <c r="B2" t="s">
        <v>214</v>
      </c>
      <c r="C2" t="s">
        <v>215</v>
      </c>
      <c r="D2" t="s">
        <v>216</v>
      </c>
      <c r="E2" t="s">
        <v>57</v>
      </c>
      <c r="F2" t="s">
        <v>217</v>
      </c>
      <c r="G2" t="s">
        <v>59</v>
      </c>
      <c r="H2" t="s">
        <v>59</v>
      </c>
      <c r="I2" t="s">
        <v>61</v>
      </c>
      <c r="J2" t="s">
        <v>61</v>
      </c>
      <c r="K2" t="s">
        <v>61</v>
      </c>
      <c r="L2" t="s">
        <v>59</v>
      </c>
      <c r="M2" t="s">
        <v>38</v>
      </c>
      <c r="N2" t="s">
        <v>60</v>
      </c>
      <c r="O2" t="s">
        <v>59</v>
      </c>
      <c r="P2" t="s">
        <v>38</v>
      </c>
      <c r="Q2">
        <f t="shared" ref="Q2:Q33" si="0">G2*wDraagvlak*CDraagvlak</f>
        <v>1</v>
      </c>
      <c r="R2">
        <f t="shared" ref="R2:R33" si="1">H2*wImpact*CImpact</f>
        <v>1</v>
      </c>
      <c r="S2">
        <f t="shared" ref="S2:S33" si="2">I2*wBereikbaarheid*CBereikbaar</f>
        <v>0</v>
      </c>
      <c r="T2"/>
      <c r="U2">
        <f t="shared" ref="U2:U33" si="3">K2*wVerweving*CVerweving</f>
        <v>0</v>
      </c>
      <c r="V2">
        <f t="shared" ref="V2:V33" si="4">L2*wComplexiteit*CComplexiteit</f>
        <v>1</v>
      </c>
      <c r="W2">
        <f t="shared" ref="W2:W33" si="5">N2*wLeegstand*CLeegstand</f>
        <v>-1</v>
      </c>
    </row>
    <row r="3" spans="1:23" x14ac:dyDescent="0.25">
      <c r="A3" t="s">
        <v>218</v>
      </c>
      <c r="B3" t="s">
        <v>219</v>
      </c>
      <c r="C3" t="s">
        <v>220</v>
      </c>
      <c r="D3" t="s">
        <v>56</v>
      </c>
      <c r="E3" t="s">
        <v>57</v>
      </c>
      <c r="F3" t="s">
        <v>221</v>
      </c>
      <c r="G3" t="s">
        <v>61</v>
      </c>
      <c r="H3" t="s">
        <v>59</v>
      </c>
      <c r="I3" t="s">
        <v>61</v>
      </c>
      <c r="J3" t="s">
        <v>61</v>
      </c>
      <c r="K3" t="s">
        <v>60</v>
      </c>
      <c r="L3" t="s">
        <v>61</v>
      </c>
      <c r="M3" t="s">
        <v>38</v>
      </c>
      <c r="N3" t="s">
        <v>61</v>
      </c>
      <c r="O3" t="s">
        <v>59</v>
      </c>
      <c r="P3" t="s">
        <v>67</v>
      </c>
      <c r="Q3">
        <f t="shared" si="0"/>
        <v>0</v>
      </c>
      <c r="R3">
        <f t="shared" si="1"/>
        <v>1</v>
      </c>
      <c r="S3">
        <f t="shared" si="2"/>
        <v>0</v>
      </c>
      <c r="T3"/>
      <c r="U3">
        <f t="shared" si="3"/>
        <v>-1</v>
      </c>
      <c r="V3">
        <f t="shared" si="4"/>
        <v>0</v>
      </c>
      <c r="W3">
        <f t="shared" si="5"/>
        <v>0</v>
      </c>
    </row>
    <row r="4" spans="1:23" x14ac:dyDescent="0.25">
      <c r="A4" t="s">
        <v>222</v>
      </c>
      <c r="B4" t="s">
        <v>1</v>
      </c>
      <c r="C4" t="s">
        <v>56</v>
      </c>
      <c r="D4" t="s">
        <v>56</v>
      </c>
      <c r="E4" t="s">
        <v>1</v>
      </c>
      <c r="F4" t="s">
        <v>223</v>
      </c>
      <c r="G4" t="s">
        <v>61</v>
      </c>
      <c r="H4" t="s">
        <v>59</v>
      </c>
      <c r="I4" t="s">
        <v>61</v>
      </c>
      <c r="J4" t="s">
        <v>61</v>
      </c>
      <c r="K4" t="s">
        <v>61</v>
      </c>
      <c r="L4" t="s">
        <v>59</v>
      </c>
      <c r="M4" t="s">
        <v>73</v>
      </c>
      <c r="N4" t="s">
        <v>59</v>
      </c>
      <c r="O4" t="s">
        <v>59</v>
      </c>
      <c r="P4" t="s">
        <v>73</v>
      </c>
      <c r="Q4">
        <f t="shared" si="0"/>
        <v>0</v>
      </c>
      <c r="R4">
        <f t="shared" si="1"/>
        <v>1</v>
      </c>
      <c r="S4">
        <f t="shared" si="2"/>
        <v>0</v>
      </c>
      <c r="T4"/>
      <c r="U4">
        <f t="shared" si="3"/>
        <v>0</v>
      </c>
      <c r="V4">
        <f t="shared" si="4"/>
        <v>1</v>
      </c>
      <c r="W4">
        <f t="shared" si="5"/>
        <v>1</v>
      </c>
    </row>
    <row r="5" spans="1:23" x14ac:dyDescent="0.25">
      <c r="A5" t="s">
        <v>224</v>
      </c>
      <c r="B5" t="s">
        <v>225</v>
      </c>
      <c r="C5" t="s">
        <v>56</v>
      </c>
      <c r="D5" t="s">
        <v>17</v>
      </c>
      <c r="E5" t="s">
        <v>66</v>
      </c>
      <c r="F5" t="s">
        <v>226</v>
      </c>
      <c r="G5" t="s">
        <v>59</v>
      </c>
      <c r="H5" t="s">
        <v>61</v>
      </c>
      <c r="I5" t="s">
        <v>61</v>
      </c>
      <c r="J5" t="s">
        <v>61</v>
      </c>
      <c r="K5" t="s">
        <v>61</v>
      </c>
      <c r="L5" t="s">
        <v>61</v>
      </c>
      <c r="M5" t="s">
        <v>38</v>
      </c>
      <c r="N5" t="s">
        <v>59</v>
      </c>
      <c r="O5" t="s">
        <v>59</v>
      </c>
      <c r="P5" t="s">
        <v>67</v>
      </c>
      <c r="Q5">
        <f t="shared" si="0"/>
        <v>1</v>
      </c>
      <c r="R5">
        <f t="shared" si="1"/>
        <v>0</v>
      </c>
      <c r="S5">
        <f t="shared" si="2"/>
        <v>0</v>
      </c>
      <c r="T5"/>
      <c r="U5">
        <f t="shared" si="3"/>
        <v>0</v>
      </c>
      <c r="V5">
        <f t="shared" si="4"/>
        <v>0</v>
      </c>
      <c r="W5">
        <f t="shared" si="5"/>
        <v>1</v>
      </c>
    </row>
    <row r="6" spans="1:23" x14ac:dyDescent="0.25">
      <c r="A6" t="s">
        <v>227</v>
      </c>
      <c r="B6" t="s">
        <v>228</v>
      </c>
      <c r="C6" t="s">
        <v>56</v>
      </c>
      <c r="D6" t="s">
        <v>56</v>
      </c>
      <c r="E6" t="s">
        <v>1</v>
      </c>
      <c r="F6" t="s">
        <v>226</v>
      </c>
      <c r="G6" t="s">
        <v>61</v>
      </c>
      <c r="H6" t="s">
        <v>60</v>
      </c>
      <c r="I6" t="s">
        <v>61</v>
      </c>
      <c r="J6" t="s">
        <v>61</v>
      </c>
      <c r="K6" t="s">
        <v>61</v>
      </c>
      <c r="L6" t="s">
        <v>61</v>
      </c>
      <c r="M6" t="s">
        <v>73</v>
      </c>
      <c r="N6" t="s">
        <v>59</v>
      </c>
      <c r="O6" t="s">
        <v>61</v>
      </c>
      <c r="P6" t="s">
        <v>67</v>
      </c>
      <c r="Q6">
        <f t="shared" si="0"/>
        <v>0</v>
      </c>
      <c r="R6">
        <f t="shared" si="1"/>
        <v>-1</v>
      </c>
      <c r="S6">
        <f t="shared" si="2"/>
        <v>0</v>
      </c>
      <c r="T6"/>
      <c r="U6">
        <f t="shared" si="3"/>
        <v>0</v>
      </c>
      <c r="V6">
        <f t="shared" si="4"/>
        <v>0</v>
      </c>
      <c r="W6">
        <f t="shared" si="5"/>
        <v>1</v>
      </c>
    </row>
    <row r="7" spans="1:23" x14ac:dyDescent="0.25">
      <c r="A7" t="s">
        <v>229</v>
      </c>
      <c r="B7" t="s">
        <v>230</v>
      </c>
      <c r="C7" t="s">
        <v>231</v>
      </c>
      <c r="D7" t="s">
        <v>56</v>
      </c>
      <c r="E7" t="s">
        <v>57</v>
      </c>
      <c r="F7" t="s">
        <v>226</v>
      </c>
      <c r="G7" t="s">
        <v>61</v>
      </c>
      <c r="H7" t="s">
        <v>61</v>
      </c>
      <c r="I7" t="s">
        <v>61</v>
      </c>
      <c r="J7" t="s">
        <v>61</v>
      </c>
      <c r="K7" t="s">
        <v>61</v>
      </c>
      <c r="L7" t="s">
        <v>61</v>
      </c>
      <c r="M7" t="s">
        <v>73</v>
      </c>
      <c r="N7" t="s">
        <v>60</v>
      </c>
      <c r="O7" t="s">
        <v>60</v>
      </c>
      <c r="P7" t="s">
        <v>67</v>
      </c>
      <c r="Q7">
        <f t="shared" si="0"/>
        <v>0</v>
      </c>
      <c r="R7">
        <f t="shared" si="1"/>
        <v>0</v>
      </c>
      <c r="S7">
        <f t="shared" si="2"/>
        <v>0</v>
      </c>
      <c r="T7"/>
      <c r="U7">
        <f t="shared" si="3"/>
        <v>0</v>
      </c>
      <c r="V7">
        <f t="shared" si="4"/>
        <v>0</v>
      </c>
      <c r="W7">
        <f t="shared" si="5"/>
        <v>-1</v>
      </c>
    </row>
    <row r="8" spans="1:23" x14ac:dyDescent="0.25">
      <c r="A8" t="s">
        <v>232</v>
      </c>
      <c r="B8" t="s">
        <v>233</v>
      </c>
      <c r="C8" t="s">
        <v>56</v>
      </c>
      <c r="D8" t="s">
        <v>56</v>
      </c>
      <c r="E8" t="s">
        <v>1</v>
      </c>
      <c r="F8" t="s">
        <v>226</v>
      </c>
      <c r="G8" t="s">
        <v>60</v>
      </c>
      <c r="H8" t="s">
        <v>61</v>
      </c>
      <c r="I8" t="s">
        <v>61</v>
      </c>
      <c r="J8" t="s">
        <v>61</v>
      </c>
      <c r="K8" t="s">
        <v>61</v>
      </c>
      <c r="L8" t="s">
        <v>60</v>
      </c>
      <c r="M8" t="s">
        <v>38</v>
      </c>
      <c r="N8" t="s">
        <v>59</v>
      </c>
      <c r="O8" t="s">
        <v>61</v>
      </c>
      <c r="P8" t="s">
        <v>67</v>
      </c>
      <c r="Q8">
        <f t="shared" si="0"/>
        <v>-1</v>
      </c>
      <c r="R8">
        <f t="shared" si="1"/>
        <v>0</v>
      </c>
      <c r="S8">
        <f t="shared" si="2"/>
        <v>0</v>
      </c>
      <c r="T8"/>
      <c r="U8">
        <f t="shared" si="3"/>
        <v>0</v>
      </c>
      <c r="V8">
        <f t="shared" si="4"/>
        <v>-1</v>
      </c>
      <c r="W8">
        <f t="shared" si="5"/>
        <v>1</v>
      </c>
    </row>
    <row r="9" spans="1:23" x14ac:dyDescent="0.25">
      <c r="A9" t="s">
        <v>234</v>
      </c>
      <c r="B9" t="s">
        <v>235</v>
      </c>
      <c r="C9" t="s">
        <v>56</v>
      </c>
      <c r="D9" t="s">
        <v>56</v>
      </c>
      <c r="E9" t="s">
        <v>1</v>
      </c>
      <c r="F9" t="s">
        <v>226</v>
      </c>
      <c r="G9" t="s">
        <v>61</v>
      </c>
      <c r="H9" t="s">
        <v>60</v>
      </c>
      <c r="I9" t="s">
        <v>61</v>
      </c>
      <c r="J9" t="s">
        <v>61</v>
      </c>
      <c r="K9" t="s">
        <v>60</v>
      </c>
      <c r="L9" t="s">
        <v>60</v>
      </c>
      <c r="M9" t="s">
        <v>38</v>
      </c>
      <c r="N9" t="s">
        <v>59</v>
      </c>
      <c r="O9" t="s">
        <v>61</v>
      </c>
      <c r="P9" t="s">
        <v>67</v>
      </c>
      <c r="Q9">
        <f t="shared" si="0"/>
        <v>0</v>
      </c>
      <c r="R9">
        <f t="shared" si="1"/>
        <v>-1</v>
      </c>
      <c r="S9">
        <f t="shared" si="2"/>
        <v>0</v>
      </c>
      <c r="T9"/>
      <c r="U9">
        <f t="shared" si="3"/>
        <v>-1</v>
      </c>
      <c r="V9">
        <f t="shared" si="4"/>
        <v>-1</v>
      </c>
      <c r="W9">
        <f t="shared" si="5"/>
        <v>1</v>
      </c>
    </row>
    <row r="10" spans="1:23" x14ac:dyDescent="0.25">
      <c r="A10" t="s">
        <v>236</v>
      </c>
      <c r="B10" t="s">
        <v>237</v>
      </c>
      <c r="C10" t="s">
        <v>56</v>
      </c>
      <c r="D10" t="s">
        <v>56</v>
      </c>
      <c r="E10" t="s">
        <v>1</v>
      </c>
      <c r="F10" t="s">
        <v>226</v>
      </c>
      <c r="G10" t="s">
        <v>60</v>
      </c>
      <c r="H10" t="s">
        <v>61</v>
      </c>
      <c r="I10" t="s">
        <v>61</v>
      </c>
      <c r="J10" t="s">
        <v>61</v>
      </c>
      <c r="K10" t="s">
        <v>61</v>
      </c>
      <c r="L10" t="s">
        <v>60</v>
      </c>
      <c r="M10" t="s">
        <v>38</v>
      </c>
      <c r="N10" t="s">
        <v>59</v>
      </c>
      <c r="O10" t="s">
        <v>61</v>
      </c>
      <c r="P10" t="s">
        <v>38</v>
      </c>
      <c r="Q10">
        <f t="shared" si="0"/>
        <v>-1</v>
      </c>
      <c r="R10">
        <f t="shared" si="1"/>
        <v>0</v>
      </c>
      <c r="S10">
        <f t="shared" si="2"/>
        <v>0</v>
      </c>
      <c r="T10"/>
      <c r="U10">
        <f t="shared" si="3"/>
        <v>0</v>
      </c>
      <c r="V10">
        <f t="shared" si="4"/>
        <v>-1</v>
      </c>
      <c r="W10">
        <f t="shared" si="5"/>
        <v>1</v>
      </c>
    </row>
    <row r="11" spans="1:23" x14ac:dyDescent="0.25">
      <c r="A11" t="s">
        <v>238</v>
      </c>
      <c r="B11" t="s">
        <v>239</v>
      </c>
      <c r="C11" t="s">
        <v>240</v>
      </c>
      <c r="D11" t="s">
        <v>56</v>
      </c>
      <c r="E11" t="s">
        <v>1</v>
      </c>
      <c r="F11" t="s">
        <v>226</v>
      </c>
      <c r="G11" t="s">
        <v>60</v>
      </c>
      <c r="H11" t="s">
        <v>61</v>
      </c>
      <c r="I11" t="s">
        <v>60</v>
      </c>
      <c r="J11" t="s">
        <v>61</v>
      </c>
      <c r="K11" t="s">
        <v>61</v>
      </c>
      <c r="L11" t="s">
        <v>60</v>
      </c>
      <c r="M11" t="s">
        <v>38</v>
      </c>
      <c r="N11" t="s">
        <v>59</v>
      </c>
      <c r="O11" t="s">
        <v>61</v>
      </c>
      <c r="P11" t="s">
        <v>62</v>
      </c>
      <c r="Q11">
        <f t="shared" si="0"/>
        <v>-1</v>
      </c>
      <c r="R11">
        <f t="shared" si="1"/>
        <v>0</v>
      </c>
      <c r="S11">
        <f t="shared" si="2"/>
        <v>-1</v>
      </c>
      <c r="T11"/>
      <c r="U11">
        <f t="shared" si="3"/>
        <v>0</v>
      </c>
      <c r="V11">
        <f t="shared" si="4"/>
        <v>-1</v>
      </c>
      <c r="W11">
        <f t="shared" si="5"/>
        <v>1</v>
      </c>
    </row>
    <row r="12" spans="1:23" x14ac:dyDescent="0.25">
      <c r="A12" t="s">
        <v>241</v>
      </c>
      <c r="B12" t="s">
        <v>242</v>
      </c>
      <c r="C12" t="s">
        <v>56</v>
      </c>
      <c r="D12" t="s">
        <v>56</v>
      </c>
      <c r="E12" t="s">
        <v>1</v>
      </c>
      <c r="F12" t="s">
        <v>226</v>
      </c>
      <c r="G12" t="s">
        <v>59</v>
      </c>
      <c r="H12" t="s">
        <v>61</v>
      </c>
      <c r="I12" t="s">
        <v>61</v>
      </c>
      <c r="J12" t="s">
        <v>61</v>
      </c>
      <c r="K12" t="s">
        <v>60</v>
      </c>
      <c r="L12" t="s">
        <v>60</v>
      </c>
      <c r="M12" t="s">
        <v>73</v>
      </c>
      <c r="N12" t="s">
        <v>59</v>
      </c>
      <c r="O12" t="s">
        <v>61</v>
      </c>
      <c r="P12" t="s">
        <v>62</v>
      </c>
      <c r="Q12">
        <f t="shared" si="0"/>
        <v>1</v>
      </c>
      <c r="R12">
        <f t="shared" si="1"/>
        <v>0</v>
      </c>
      <c r="S12">
        <f t="shared" si="2"/>
        <v>0</v>
      </c>
      <c r="T12"/>
      <c r="U12">
        <f t="shared" si="3"/>
        <v>-1</v>
      </c>
      <c r="V12">
        <f t="shared" si="4"/>
        <v>-1</v>
      </c>
      <c r="W12">
        <f t="shared" si="5"/>
        <v>1</v>
      </c>
    </row>
    <row r="13" spans="1:23" x14ac:dyDescent="0.25">
      <c r="A13" t="s">
        <v>243</v>
      </c>
      <c r="B13" t="s">
        <v>244</v>
      </c>
      <c r="C13" t="s">
        <v>245</v>
      </c>
      <c r="D13" t="s">
        <v>56</v>
      </c>
      <c r="E13" t="s">
        <v>1</v>
      </c>
      <c r="F13" t="s">
        <v>246</v>
      </c>
      <c r="G13" t="s">
        <v>59</v>
      </c>
      <c r="H13" t="s">
        <v>59</v>
      </c>
      <c r="I13" t="s">
        <v>59</v>
      </c>
      <c r="J13" t="s">
        <v>61</v>
      </c>
      <c r="K13" t="s">
        <v>61</v>
      </c>
      <c r="L13" t="s">
        <v>61</v>
      </c>
      <c r="M13" t="s">
        <v>73</v>
      </c>
      <c r="N13" t="s">
        <v>59</v>
      </c>
      <c r="O13" t="s">
        <v>59</v>
      </c>
      <c r="P13" t="s">
        <v>62</v>
      </c>
      <c r="Q13">
        <f t="shared" si="0"/>
        <v>1</v>
      </c>
      <c r="R13">
        <f t="shared" si="1"/>
        <v>1</v>
      </c>
      <c r="S13">
        <f t="shared" si="2"/>
        <v>1</v>
      </c>
      <c r="T13"/>
      <c r="U13">
        <f t="shared" si="3"/>
        <v>0</v>
      </c>
      <c r="V13">
        <f t="shared" si="4"/>
        <v>0</v>
      </c>
      <c r="W13">
        <f t="shared" si="5"/>
        <v>1</v>
      </c>
    </row>
    <row r="14" spans="1:23" x14ac:dyDescent="0.25">
      <c r="A14" t="s">
        <v>247</v>
      </c>
      <c r="B14" t="s">
        <v>248</v>
      </c>
      <c r="C14" t="s">
        <v>249</v>
      </c>
      <c r="D14" t="s">
        <v>56</v>
      </c>
      <c r="E14" t="s">
        <v>66</v>
      </c>
      <c r="F14" t="s">
        <v>246</v>
      </c>
      <c r="G14" t="s">
        <v>61</v>
      </c>
      <c r="H14" t="s">
        <v>59</v>
      </c>
      <c r="I14" t="s">
        <v>61</v>
      </c>
      <c r="J14" t="s">
        <v>61</v>
      </c>
      <c r="K14" t="s">
        <v>60</v>
      </c>
      <c r="L14" t="s">
        <v>59</v>
      </c>
      <c r="M14" t="s">
        <v>73</v>
      </c>
      <c r="N14" t="s">
        <v>60</v>
      </c>
      <c r="O14" t="s">
        <v>61</v>
      </c>
      <c r="P14" t="s">
        <v>62</v>
      </c>
      <c r="Q14">
        <f t="shared" si="0"/>
        <v>0</v>
      </c>
      <c r="R14">
        <f t="shared" si="1"/>
        <v>1</v>
      </c>
      <c r="S14">
        <f t="shared" si="2"/>
        <v>0</v>
      </c>
      <c r="T14"/>
      <c r="U14">
        <f t="shared" si="3"/>
        <v>-1</v>
      </c>
      <c r="V14">
        <f t="shared" si="4"/>
        <v>1</v>
      </c>
      <c r="W14">
        <f t="shared" si="5"/>
        <v>-1</v>
      </c>
    </row>
    <row r="15" spans="1:23" x14ac:dyDescent="0.25">
      <c r="A15" t="s">
        <v>250</v>
      </c>
      <c r="B15" t="s">
        <v>251</v>
      </c>
      <c r="C15" t="s">
        <v>252</v>
      </c>
      <c r="D15" t="s">
        <v>56</v>
      </c>
      <c r="E15" t="s">
        <v>57</v>
      </c>
      <c r="F15" t="s">
        <v>246</v>
      </c>
      <c r="G15" t="s">
        <v>59</v>
      </c>
      <c r="H15" t="s">
        <v>61</v>
      </c>
      <c r="I15" t="s">
        <v>61</v>
      </c>
      <c r="J15" t="s">
        <v>61</v>
      </c>
      <c r="K15" t="s">
        <v>61</v>
      </c>
      <c r="L15" t="s">
        <v>61</v>
      </c>
      <c r="M15" t="s">
        <v>67</v>
      </c>
      <c r="N15" t="s">
        <v>60</v>
      </c>
      <c r="O15" t="s">
        <v>59</v>
      </c>
      <c r="P15" t="s">
        <v>73</v>
      </c>
      <c r="Q15">
        <f t="shared" si="0"/>
        <v>1</v>
      </c>
      <c r="R15">
        <f t="shared" si="1"/>
        <v>0</v>
      </c>
      <c r="S15">
        <f t="shared" si="2"/>
        <v>0</v>
      </c>
      <c r="T15"/>
      <c r="U15">
        <f t="shared" si="3"/>
        <v>0</v>
      </c>
      <c r="V15">
        <f t="shared" si="4"/>
        <v>0</v>
      </c>
      <c r="W15">
        <f t="shared" si="5"/>
        <v>-1</v>
      </c>
    </row>
    <row r="16" spans="1:23" x14ac:dyDescent="0.25">
      <c r="A16" t="s">
        <v>253</v>
      </c>
      <c r="B16" t="s">
        <v>254</v>
      </c>
      <c r="C16" t="s">
        <v>56</v>
      </c>
      <c r="D16" t="s">
        <v>56</v>
      </c>
      <c r="E16" t="s">
        <v>57</v>
      </c>
      <c r="F16" t="s">
        <v>246</v>
      </c>
      <c r="G16" t="s">
        <v>61</v>
      </c>
      <c r="H16" t="s">
        <v>61</v>
      </c>
      <c r="I16" t="s">
        <v>61</v>
      </c>
      <c r="J16" t="s">
        <v>61</v>
      </c>
      <c r="K16" t="s">
        <v>60</v>
      </c>
      <c r="L16" t="s">
        <v>61</v>
      </c>
      <c r="M16" t="s">
        <v>38</v>
      </c>
      <c r="N16" t="s">
        <v>60</v>
      </c>
      <c r="O16" t="s">
        <v>60</v>
      </c>
      <c r="P16" t="s">
        <v>67</v>
      </c>
      <c r="Q16">
        <f t="shared" si="0"/>
        <v>0</v>
      </c>
      <c r="R16">
        <f t="shared" si="1"/>
        <v>0</v>
      </c>
      <c r="S16">
        <f t="shared" si="2"/>
        <v>0</v>
      </c>
      <c r="T16"/>
      <c r="U16">
        <f t="shared" si="3"/>
        <v>-1</v>
      </c>
      <c r="V16">
        <f t="shared" si="4"/>
        <v>0</v>
      </c>
      <c r="W16">
        <f t="shared" si="5"/>
        <v>-1</v>
      </c>
    </row>
    <row r="17" spans="1:23" x14ac:dyDescent="0.25">
      <c r="A17" t="s">
        <v>255</v>
      </c>
      <c r="B17" t="s">
        <v>1</v>
      </c>
      <c r="C17" t="s">
        <v>56</v>
      </c>
      <c r="D17" t="s">
        <v>56</v>
      </c>
      <c r="E17" t="s">
        <v>66</v>
      </c>
      <c r="F17" t="s">
        <v>223</v>
      </c>
      <c r="G17" t="s">
        <v>59</v>
      </c>
      <c r="H17" t="s">
        <v>59</v>
      </c>
      <c r="I17" t="s">
        <v>61</v>
      </c>
      <c r="J17" t="s">
        <v>61</v>
      </c>
      <c r="K17" t="s">
        <v>61</v>
      </c>
      <c r="L17" t="s">
        <v>59</v>
      </c>
      <c r="M17" t="s">
        <v>38</v>
      </c>
      <c r="N17" t="s">
        <v>61</v>
      </c>
      <c r="O17" t="s">
        <v>60</v>
      </c>
      <c r="P17" t="s">
        <v>62</v>
      </c>
      <c r="Q17">
        <f t="shared" si="0"/>
        <v>1</v>
      </c>
      <c r="R17">
        <f t="shared" si="1"/>
        <v>1</v>
      </c>
      <c r="S17">
        <f t="shared" si="2"/>
        <v>0</v>
      </c>
      <c r="T17"/>
      <c r="U17">
        <f t="shared" si="3"/>
        <v>0</v>
      </c>
      <c r="V17">
        <f t="shared" si="4"/>
        <v>1</v>
      </c>
      <c r="W17">
        <f t="shared" si="5"/>
        <v>0</v>
      </c>
    </row>
    <row r="18" spans="1:23" x14ac:dyDescent="0.25">
      <c r="A18" t="s">
        <v>256</v>
      </c>
      <c r="B18" t="s">
        <v>219</v>
      </c>
      <c r="C18" t="s">
        <v>257</v>
      </c>
      <c r="D18" t="s">
        <v>56</v>
      </c>
      <c r="E18" t="s">
        <v>57</v>
      </c>
      <c r="F18" t="s">
        <v>221</v>
      </c>
      <c r="G18" t="s">
        <v>61</v>
      </c>
      <c r="H18" t="s">
        <v>59</v>
      </c>
      <c r="I18" t="s">
        <v>61</v>
      </c>
      <c r="J18" t="s">
        <v>61</v>
      </c>
      <c r="K18" t="s">
        <v>60</v>
      </c>
      <c r="L18" t="s">
        <v>60</v>
      </c>
      <c r="M18" t="s">
        <v>73</v>
      </c>
      <c r="N18" t="s">
        <v>59</v>
      </c>
      <c r="O18" t="s">
        <v>60</v>
      </c>
      <c r="P18" t="s">
        <v>67</v>
      </c>
      <c r="Q18">
        <f t="shared" si="0"/>
        <v>0</v>
      </c>
      <c r="R18">
        <f t="shared" si="1"/>
        <v>1</v>
      </c>
      <c r="S18">
        <f t="shared" si="2"/>
        <v>0</v>
      </c>
      <c r="T18"/>
      <c r="U18">
        <f t="shared" si="3"/>
        <v>-1</v>
      </c>
      <c r="V18">
        <f t="shared" si="4"/>
        <v>-1</v>
      </c>
      <c r="W18">
        <f t="shared" si="5"/>
        <v>1</v>
      </c>
    </row>
    <row r="19" spans="1:23" x14ac:dyDescent="0.25">
      <c r="A19" t="s">
        <v>258</v>
      </c>
      <c r="B19" t="s">
        <v>259</v>
      </c>
      <c r="C19" t="s">
        <v>260</v>
      </c>
      <c r="D19" t="s">
        <v>16</v>
      </c>
      <c r="E19" t="s">
        <v>57</v>
      </c>
      <c r="F19" t="s">
        <v>221</v>
      </c>
      <c r="G19" t="s">
        <v>59</v>
      </c>
      <c r="H19" t="s">
        <v>61</v>
      </c>
      <c r="I19" t="s">
        <v>61</v>
      </c>
      <c r="J19" t="s">
        <v>61</v>
      </c>
      <c r="K19" t="s">
        <v>61</v>
      </c>
      <c r="L19" t="s">
        <v>59</v>
      </c>
      <c r="M19" t="s">
        <v>38</v>
      </c>
      <c r="N19" t="s">
        <v>60</v>
      </c>
      <c r="O19" t="s">
        <v>59</v>
      </c>
      <c r="P19" t="s">
        <v>38</v>
      </c>
      <c r="Q19">
        <f t="shared" si="0"/>
        <v>1</v>
      </c>
      <c r="R19">
        <f t="shared" si="1"/>
        <v>0</v>
      </c>
      <c r="S19">
        <f t="shared" si="2"/>
        <v>0</v>
      </c>
      <c r="T19"/>
      <c r="U19">
        <f t="shared" si="3"/>
        <v>0</v>
      </c>
      <c r="V19">
        <f t="shared" si="4"/>
        <v>1</v>
      </c>
      <c r="W19">
        <f t="shared" si="5"/>
        <v>-1</v>
      </c>
    </row>
    <row r="20" spans="1:23" x14ac:dyDescent="0.25">
      <c r="A20" t="s">
        <v>261</v>
      </c>
      <c r="B20" t="s">
        <v>262</v>
      </c>
      <c r="C20" t="s">
        <v>263</v>
      </c>
      <c r="D20" t="s">
        <v>56</v>
      </c>
      <c r="E20" t="s">
        <v>66</v>
      </c>
      <c r="F20" t="s">
        <v>221</v>
      </c>
      <c r="G20" t="s">
        <v>61</v>
      </c>
      <c r="H20" t="s">
        <v>61</v>
      </c>
      <c r="I20" t="s">
        <v>61</v>
      </c>
      <c r="J20" t="s">
        <v>61</v>
      </c>
      <c r="K20" t="s">
        <v>60</v>
      </c>
      <c r="L20" t="s">
        <v>60</v>
      </c>
      <c r="M20" t="s">
        <v>38</v>
      </c>
      <c r="N20" t="s">
        <v>60</v>
      </c>
      <c r="O20" t="s">
        <v>60</v>
      </c>
      <c r="P20" t="s">
        <v>67</v>
      </c>
      <c r="Q20">
        <f t="shared" si="0"/>
        <v>0</v>
      </c>
      <c r="R20">
        <f t="shared" si="1"/>
        <v>0</v>
      </c>
      <c r="S20">
        <f t="shared" si="2"/>
        <v>0</v>
      </c>
      <c r="T20"/>
      <c r="U20">
        <f t="shared" si="3"/>
        <v>-1</v>
      </c>
      <c r="V20">
        <f t="shared" si="4"/>
        <v>-1</v>
      </c>
      <c r="W20">
        <f t="shared" si="5"/>
        <v>-1</v>
      </c>
    </row>
    <row r="21" spans="1:23" x14ac:dyDescent="0.25">
      <c r="A21" t="s">
        <v>264</v>
      </c>
      <c r="B21" t="s">
        <v>219</v>
      </c>
      <c r="C21" t="s">
        <v>265</v>
      </c>
      <c r="D21" t="s">
        <v>56</v>
      </c>
      <c r="E21" t="s">
        <v>1</v>
      </c>
      <c r="F21" t="s">
        <v>221</v>
      </c>
      <c r="G21" t="s">
        <v>60</v>
      </c>
      <c r="H21" t="s">
        <v>61</v>
      </c>
      <c r="I21" t="s">
        <v>60</v>
      </c>
      <c r="J21" t="s">
        <v>61</v>
      </c>
      <c r="K21" t="s">
        <v>60</v>
      </c>
      <c r="L21" t="s">
        <v>60</v>
      </c>
      <c r="M21" t="s">
        <v>73</v>
      </c>
      <c r="N21" t="s">
        <v>59</v>
      </c>
      <c r="O21" t="s">
        <v>61</v>
      </c>
      <c r="P21" t="s">
        <v>62</v>
      </c>
      <c r="Q21">
        <f t="shared" si="0"/>
        <v>-1</v>
      </c>
      <c r="R21">
        <f t="shared" si="1"/>
        <v>0</v>
      </c>
      <c r="S21">
        <f t="shared" si="2"/>
        <v>-1</v>
      </c>
      <c r="T21"/>
      <c r="U21">
        <f t="shared" si="3"/>
        <v>-1</v>
      </c>
      <c r="V21">
        <f t="shared" si="4"/>
        <v>-1</v>
      </c>
      <c r="W21">
        <f t="shared" si="5"/>
        <v>1</v>
      </c>
    </row>
    <row r="22" spans="1:23" x14ac:dyDescent="0.25">
      <c r="A22" t="s">
        <v>266</v>
      </c>
      <c r="B22" t="s">
        <v>267</v>
      </c>
      <c r="C22" t="s">
        <v>56</v>
      </c>
      <c r="D22" t="s">
        <v>56</v>
      </c>
      <c r="E22" t="s">
        <v>1</v>
      </c>
      <c r="F22" t="s">
        <v>221</v>
      </c>
      <c r="G22" t="s">
        <v>59</v>
      </c>
      <c r="H22" t="s">
        <v>61</v>
      </c>
      <c r="I22" t="s">
        <v>59</v>
      </c>
      <c r="J22" t="s">
        <v>61</v>
      </c>
      <c r="K22" t="s">
        <v>60</v>
      </c>
      <c r="L22" t="s">
        <v>60</v>
      </c>
      <c r="M22" t="s">
        <v>38</v>
      </c>
      <c r="N22" t="s">
        <v>59</v>
      </c>
      <c r="O22" t="s">
        <v>59</v>
      </c>
      <c r="P22" t="s">
        <v>62</v>
      </c>
      <c r="Q22">
        <f t="shared" si="0"/>
        <v>1</v>
      </c>
      <c r="R22">
        <f t="shared" si="1"/>
        <v>0</v>
      </c>
      <c r="S22">
        <f t="shared" si="2"/>
        <v>1</v>
      </c>
      <c r="T22"/>
      <c r="U22">
        <f t="shared" si="3"/>
        <v>-1</v>
      </c>
      <c r="V22">
        <f t="shared" si="4"/>
        <v>-1</v>
      </c>
      <c r="W22">
        <f t="shared" si="5"/>
        <v>1</v>
      </c>
    </row>
    <row r="23" spans="1:23" x14ac:dyDescent="0.25">
      <c r="A23" t="s">
        <v>268</v>
      </c>
      <c r="B23" t="s">
        <v>219</v>
      </c>
      <c r="C23" t="s">
        <v>269</v>
      </c>
      <c r="D23" t="s">
        <v>56</v>
      </c>
      <c r="E23" t="s">
        <v>1</v>
      </c>
      <c r="F23" t="s">
        <v>221</v>
      </c>
      <c r="G23" t="s">
        <v>59</v>
      </c>
      <c r="H23" t="s">
        <v>61</v>
      </c>
      <c r="I23" t="s">
        <v>61</v>
      </c>
      <c r="J23" t="s">
        <v>61</v>
      </c>
      <c r="K23" t="s">
        <v>61</v>
      </c>
      <c r="L23" t="s">
        <v>60</v>
      </c>
      <c r="M23" t="s">
        <v>73</v>
      </c>
      <c r="N23" t="s">
        <v>59</v>
      </c>
      <c r="O23" t="s">
        <v>59</v>
      </c>
      <c r="P23" t="s">
        <v>67</v>
      </c>
      <c r="Q23">
        <f t="shared" si="0"/>
        <v>1</v>
      </c>
      <c r="R23">
        <f t="shared" si="1"/>
        <v>0</v>
      </c>
      <c r="S23">
        <f t="shared" si="2"/>
        <v>0</v>
      </c>
      <c r="T23"/>
      <c r="U23">
        <f t="shared" si="3"/>
        <v>0</v>
      </c>
      <c r="V23">
        <f t="shared" si="4"/>
        <v>-1</v>
      </c>
      <c r="W23">
        <f t="shared" si="5"/>
        <v>1</v>
      </c>
    </row>
    <row r="24" spans="1:23" x14ac:dyDescent="0.25">
      <c r="A24" t="s">
        <v>270</v>
      </c>
      <c r="B24" t="s">
        <v>77</v>
      </c>
      <c r="C24" t="s">
        <v>215</v>
      </c>
      <c r="D24" t="s">
        <v>271</v>
      </c>
      <c r="E24" t="s">
        <v>57</v>
      </c>
      <c r="F24" t="s">
        <v>221</v>
      </c>
      <c r="G24" t="s">
        <v>61</v>
      </c>
      <c r="H24" t="s">
        <v>61</v>
      </c>
      <c r="I24" t="s">
        <v>61</v>
      </c>
      <c r="J24" t="s">
        <v>61</v>
      </c>
      <c r="K24" t="s">
        <v>61</v>
      </c>
      <c r="L24" t="s">
        <v>60</v>
      </c>
      <c r="M24" t="s">
        <v>38</v>
      </c>
      <c r="N24" t="s">
        <v>59</v>
      </c>
      <c r="O24" t="s">
        <v>59</v>
      </c>
      <c r="P24" t="s">
        <v>62</v>
      </c>
      <c r="Q24">
        <f t="shared" si="0"/>
        <v>0</v>
      </c>
      <c r="R24">
        <f t="shared" si="1"/>
        <v>0</v>
      </c>
      <c r="S24">
        <f t="shared" si="2"/>
        <v>0</v>
      </c>
      <c r="T24"/>
      <c r="U24">
        <f t="shared" si="3"/>
        <v>0</v>
      </c>
      <c r="V24">
        <f t="shared" si="4"/>
        <v>-1</v>
      </c>
      <c r="W24">
        <f t="shared" si="5"/>
        <v>1</v>
      </c>
    </row>
    <row r="25" spans="1:23" x14ac:dyDescent="0.25">
      <c r="A25" t="s">
        <v>272</v>
      </c>
      <c r="B25" t="s">
        <v>273</v>
      </c>
      <c r="C25" t="s">
        <v>56</v>
      </c>
      <c r="D25" t="s">
        <v>56</v>
      </c>
      <c r="E25" t="s">
        <v>1</v>
      </c>
      <c r="F25" t="s">
        <v>221</v>
      </c>
      <c r="G25" t="s">
        <v>61</v>
      </c>
      <c r="H25" t="s">
        <v>60</v>
      </c>
      <c r="I25" t="s">
        <v>61</v>
      </c>
      <c r="J25" t="s">
        <v>61</v>
      </c>
      <c r="K25" t="s">
        <v>61</v>
      </c>
      <c r="L25" t="s">
        <v>61</v>
      </c>
      <c r="M25" t="s">
        <v>38</v>
      </c>
      <c r="N25" t="s">
        <v>60</v>
      </c>
      <c r="O25" t="s">
        <v>61</v>
      </c>
      <c r="P25" t="s">
        <v>67</v>
      </c>
      <c r="Q25">
        <f t="shared" si="0"/>
        <v>0</v>
      </c>
      <c r="R25">
        <f t="shared" si="1"/>
        <v>-1</v>
      </c>
      <c r="S25">
        <f t="shared" si="2"/>
        <v>0</v>
      </c>
      <c r="T25"/>
      <c r="U25">
        <f t="shared" si="3"/>
        <v>0</v>
      </c>
      <c r="V25">
        <f t="shared" si="4"/>
        <v>0</v>
      </c>
      <c r="W25">
        <f t="shared" si="5"/>
        <v>-1</v>
      </c>
    </row>
    <row r="26" spans="1:23" x14ac:dyDescent="0.25">
      <c r="A26" t="s">
        <v>274</v>
      </c>
      <c r="B26" t="s">
        <v>275</v>
      </c>
      <c r="C26" t="s">
        <v>276</v>
      </c>
      <c r="D26" t="s">
        <v>56</v>
      </c>
      <c r="E26" t="s">
        <v>57</v>
      </c>
      <c r="F26" t="s">
        <v>221</v>
      </c>
      <c r="G26" t="s">
        <v>61</v>
      </c>
      <c r="H26" t="s">
        <v>60</v>
      </c>
      <c r="I26" t="s">
        <v>61</v>
      </c>
      <c r="J26" t="s">
        <v>61</v>
      </c>
      <c r="K26" t="s">
        <v>60</v>
      </c>
      <c r="L26" t="s">
        <v>60</v>
      </c>
      <c r="M26" t="s">
        <v>38</v>
      </c>
      <c r="N26" t="s">
        <v>59</v>
      </c>
      <c r="O26" t="s">
        <v>60</v>
      </c>
      <c r="P26" t="s">
        <v>67</v>
      </c>
      <c r="Q26">
        <f t="shared" si="0"/>
        <v>0</v>
      </c>
      <c r="R26">
        <f t="shared" si="1"/>
        <v>-1</v>
      </c>
      <c r="S26">
        <f t="shared" si="2"/>
        <v>0</v>
      </c>
      <c r="T26"/>
      <c r="U26">
        <f t="shared" si="3"/>
        <v>-1</v>
      </c>
      <c r="V26">
        <f t="shared" si="4"/>
        <v>-1</v>
      </c>
      <c r="W26">
        <f t="shared" si="5"/>
        <v>1</v>
      </c>
    </row>
    <row r="27" spans="1:23" x14ac:dyDescent="0.25">
      <c r="A27" t="s">
        <v>277</v>
      </c>
      <c r="B27" t="s">
        <v>219</v>
      </c>
      <c r="C27" t="s">
        <v>56</v>
      </c>
      <c r="D27" t="s">
        <v>56</v>
      </c>
      <c r="E27" t="s">
        <v>1</v>
      </c>
      <c r="F27" t="s">
        <v>221</v>
      </c>
      <c r="G27" t="s">
        <v>61</v>
      </c>
      <c r="H27" t="s">
        <v>60</v>
      </c>
      <c r="I27" t="s">
        <v>61</v>
      </c>
      <c r="J27" t="s">
        <v>61</v>
      </c>
      <c r="K27" t="s">
        <v>61</v>
      </c>
      <c r="L27" t="s">
        <v>60</v>
      </c>
      <c r="M27" t="s">
        <v>38</v>
      </c>
      <c r="N27" t="s">
        <v>60</v>
      </c>
      <c r="O27" t="s">
        <v>60</v>
      </c>
      <c r="P27" t="s">
        <v>67</v>
      </c>
      <c r="Q27">
        <f t="shared" si="0"/>
        <v>0</v>
      </c>
      <c r="R27">
        <f t="shared" si="1"/>
        <v>-1</v>
      </c>
      <c r="S27">
        <f t="shared" si="2"/>
        <v>0</v>
      </c>
      <c r="T27"/>
      <c r="U27">
        <f t="shared" si="3"/>
        <v>0</v>
      </c>
      <c r="V27">
        <f t="shared" si="4"/>
        <v>-1</v>
      </c>
      <c r="W27">
        <f t="shared" si="5"/>
        <v>-1</v>
      </c>
    </row>
    <row r="28" spans="1:23" x14ac:dyDescent="0.25">
      <c r="A28" t="s">
        <v>278</v>
      </c>
      <c r="B28" t="s">
        <v>279</v>
      </c>
      <c r="C28" t="s">
        <v>280</v>
      </c>
      <c r="D28" t="s">
        <v>56</v>
      </c>
      <c r="E28" t="s">
        <v>1</v>
      </c>
      <c r="F28" t="s">
        <v>281</v>
      </c>
      <c r="G28" t="s">
        <v>59</v>
      </c>
      <c r="H28" t="s">
        <v>59</v>
      </c>
      <c r="I28" t="s">
        <v>60</v>
      </c>
      <c r="J28" t="s">
        <v>61</v>
      </c>
      <c r="K28" t="s">
        <v>60</v>
      </c>
      <c r="L28" t="s">
        <v>59</v>
      </c>
      <c r="M28" t="s">
        <v>38</v>
      </c>
      <c r="N28" t="s">
        <v>59</v>
      </c>
      <c r="O28" t="s">
        <v>59</v>
      </c>
      <c r="P28" t="s">
        <v>67</v>
      </c>
      <c r="Q28">
        <f t="shared" si="0"/>
        <v>1</v>
      </c>
      <c r="R28">
        <f t="shared" si="1"/>
        <v>1</v>
      </c>
      <c r="S28">
        <f t="shared" si="2"/>
        <v>-1</v>
      </c>
      <c r="T28"/>
      <c r="U28">
        <f t="shared" si="3"/>
        <v>-1</v>
      </c>
      <c r="V28">
        <f t="shared" si="4"/>
        <v>1</v>
      </c>
      <c r="W28">
        <f t="shared" si="5"/>
        <v>1</v>
      </c>
    </row>
    <row r="29" spans="1:23" x14ac:dyDescent="0.25">
      <c r="A29" t="s">
        <v>282</v>
      </c>
      <c r="B29" t="s">
        <v>283</v>
      </c>
      <c r="C29" t="s">
        <v>284</v>
      </c>
      <c r="D29" t="s">
        <v>56</v>
      </c>
      <c r="E29" t="s">
        <v>57</v>
      </c>
      <c r="F29" t="s">
        <v>281</v>
      </c>
      <c r="G29" t="s">
        <v>59</v>
      </c>
      <c r="H29" t="s">
        <v>59</v>
      </c>
      <c r="I29" t="s">
        <v>61</v>
      </c>
      <c r="J29" t="s">
        <v>61</v>
      </c>
      <c r="K29" t="s">
        <v>61</v>
      </c>
      <c r="L29" t="s">
        <v>61</v>
      </c>
      <c r="M29" t="s">
        <v>38</v>
      </c>
      <c r="N29" t="s">
        <v>60</v>
      </c>
      <c r="O29" t="s">
        <v>61</v>
      </c>
      <c r="P29" t="s">
        <v>38</v>
      </c>
      <c r="Q29">
        <f t="shared" si="0"/>
        <v>1</v>
      </c>
      <c r="R29">
        <f t="shared" si="1"/>
        <v>1</v>
      </c>
      <c r="S29">
        <f t="shared" si="2"/>
        <v>0</v>
      </c>
      <c r="T29"/>
      <c r="U29">
        <f t="shared" si="3"/>
        <v>0</v>
      </c>
      <c r="V29">
        <f t="shared" si="4"/>
        <v>0</v>
      </c>
      <c r="W29">
        <f t="shared" si="5"/>
        <v>-1</v>
      </c>
    </row>
    <row r="30" spans="1:23" x14ac:dyDescent="0.25">
      <c r="A30" t="s">
        <v>285</v>
      </c>
      <c r="B30" t="s">
        <v>283</v>
      </c>
      <c r="C30" t="s">
        <v>286</v>
      </c>
      <c r="D30" t="s">
        <v>56</v>
      </c>
      <c r="E30" t="s">
        <v>57</v>
      </c>
      <c r="F30" t="s">
        <v>281</v>
      </c>
      <c r="G30" t="s">
        <v>59</v>
      </c>
      <c r="H30" t="s">
        <v>61</v>
      </c>
      <c r="I30" t="s">
        <v>61</v>
      </c>
      <c r="J30" t="s">
        <v>61</v>
      </c>
      <c r="K30" t="s">
        <v>61</v>
      </c>
      <c r="L30" t="s">
        <v>61</v>
      </c>
      <c r="M30" t="s">
        <v>38</v>
      </c>
      <c r="N30" t="s">
        <v>60</v>
      </c>
      <c r="O30" t="s">
        <v>61</v>
      </c>
      <c r="P30" t="s">
        <v>38</v>
      </c>
      <c r="Q30">
        <f t="shared" si="0"/>
        <v>1</v>
      </c>
      <c r="R30">
        <f t="shared" si="1"/>
        <v>0</v>
      </c>
      <c r="S30">
        <f t="shared" si="2"/>
        <v>0</v>
      </c>
      <c r="T30"/>
      <c r="U30">
        <f t="shared" si="3"/>
        <v>0</v>
      </c>
      <c r="V30">
        <f t="shared" si="4"/>
        <v>0</v>
      </c>
      <c r="W30">
        <f t="shared" si="5"/>
        <v>-1</v>
      </c>
    </row>
    <row r="31" spans="1:23" x14ac:dyDescent="0.25">
      <c r="A31" t="s">
        <v>287</v>
      </c>
      <c r="B31" t="s">
        <v>283</v>
      </c>
      <c r="C31" t="s">
        <v>286</v>
      </c>
      <c r="D31" t="s">
        <v>56</v>
      </c>
      <c r="E31" t="s">
        <v>57</v>
      </c>
      <c r="F31" t="s">
        <v>281</v>
      </c>
      <c r="G31" t="s">
        <v>59</v>
      </c>
      <c r="H31" t="s">
        <v>61</v>
      </c>
      <c r="I31" t="s">
        <v>60</v>
      </c>
      <c r="J31" t="s">
        <v>61</v>
      </c>
      <c r="K31" t="s">
        <v>60</v>
      </c>
      <c r="L31" t="s">
        <v>61</v>
      </c>
      <c r="M31" t="s">
        <v>73</v>
      </c>
      <c r="N31" t="s">
        <v>60</v>
      </c>
      <c r="O31" t="s">
        <v>61</v>
      </c>
      <c r="P31" t="s">
        <v>38</v>
      </c>
      <c r="Q31">
        <f t="shared" si="0"/>
        <v>1</v>
      </c>
      <c r="R31">
        <f t="shared" si="1"/>
        <v>0</v>
      </c>
      <c r="S31">
        <f t="shared" si="2"/>
        <v>-1</v>
      </c>
      <c r="T31"/>
      <c r="U31">
        <f t="shared" si="3"/>
        <v>-1</v>
      </c>
      <c r="V31">
        <f t="shared" si="4"/>
        <v>0</v>
      </c>
      <c r="W31">
        <f t="shared" si="5"/>
        <v>-1</v>
      </c>
    </row>
    <row r="32" spans="1:23" x14ac:dyDescent="0.25">
      <c r="A32" t="s">
        <v>54</v>
      </c>
      <c r="B32" t="s">
        <v>1</v>
      </c>
      <c r="C32" t="s">
        <v>55</v>
      </c>
      <c r="D32" t="s">
        <v>56</v>
      </c>
      <c r="E32" t="s">
        <v>57</v>
      </c>
      <c r="F32" t="s">
        <v>58</v>
      </c>
      <c r="G32" t="s">
        <v>59</v>
      </c>
      <c r="H32" t="s">
        <v>60</v>
      </c>
      <c r="I32" t="s">
        <v>59</v>
      </c>
      <c r="J32" t="s">
        <v>61</v>
      </c>
      <c r="K32" t="s">
        <v>61</v>
      </c>
      <c r="L32" t="s">
        <v>61</v>
      </c>
      <c r="M32" t="s">
        <v>38</v>
      </c>
      <c r="N32" t="s">
        <v>61</v>
      </c>
      <c r="O32" t="s">
        <v>60</v>
      </c>
      <c r="P32" t="s">
        <v>62</v>
      </c>
      <c r="Q32">
        <f t="shared" si="0"/>
        <v>1</v>
      </c>
      <c r="R32">
        <f t="shared" si="1"/>
        <v>-1</v>
      </c>
      <c r="S32">
        <f t="shared" si="2"/>
        <v>1</v>
      </c>
      <c r="T32"/>
      <c r="U32">
        <f t="shared" si="3"/>
        <v>0</v>
      </c>
      <c r="V32">
        <f t="shared" si="4"/>
        <v>0</v>
      </c>
      <c r="W32">
        <f t="shared" si="5"/>
        <v>0</v>
      </c>
    </row>
    <row r="33" spans="1:23" x14ac:dyDescent="0.25">
      <c r="A33" t="s">
        <v>63</v>
      </c>
      <c r="B33" t="s">
        <v>64</v>
      </c>
      <c r="C33" t="s">
        <v>65</v>
      </c>
      <c r="D33" t="s">
        <v>56</v>
      </c>
      <c r="E33" t="s">
        <v>66</v>
      </c>
      <c r="F33" t="s">
        <v>58</v>
      </c>
      <c r="G33" t="s">
        <v>59</v>
      </c>
      <c r="H33" t="s">
        <v>61</v>
      </c>
      <c r="I33" t="s">
        <v>60</v>
      </c>
      <c r="J33" t="s">
        <v>61</v>
      </c>
      <c r="K33" t="s">
        <v>60</v>
      </c>
      <c r="L33" t="s">
        <v>61</v>
      </c>
      <c r="M33" t="s">
        <v>67</v>
      </c>
      <c r="N33" t="s">
        <v>61</v>
      </c>
      <c r="O33" t="s">
        <v>59</v>
      </c>
      <c r="P33" t="s">
        <v>38</v>
      </c>
      <c r="Q33">
        <f t="shared" si="0"/>
        <v>1</v>
      </c>
      <c r="R33">
        <f t="shared" si="1"/>
        <v>0</v>
      </c>
      <c r="S33">
        <f t="shared" si="2"/>
        <v>-1</v>
      </c>
      <c r="T33"/>
      <c r="U33">
        <f t="shared" si="3"/>
        <v>-1</v>
      </c>
      <c r="V33">
        <f t="shared" si="4"/>
        <v>0</v>
      </c>
      <c r="W33">
        <f t="shared" si="5"/>
        <v>0</v>
      </c>
    </row>
    <row r="34" spans="1:23" x14ac:dyDescent="0.25">
      <c r="A34" t="s">
        <v>68</v>
      </c>
      <c r="B34" t="s">
        <v>69</v>
      </c>
      <c r="C34" t="s">
        <v>70</v>
      </c>
      <c r="D34" t="s">
        <v>71</v>
      </c>
      <c r="E34" t="s">
        <v>72</v>
      </c>
      <c r="F34" t="s">
        <v>58</v>
      </c>
      <c r="G34" t="s">
        <v>60</v>
      </c>
      <c r="H34" t="s">
        <v>59</v>
      </c>
      <c r="I34" t="s">
        <v>60</v>
      </c>
      <c r="J34" t="s">
        <v>61</v>
      </c>
      <c r="K34" t="s">
        <v>60</v>
      </c>
      <c r="L34" t="s">
        <v>59</v>
      </c>
      <c r="M34" t="s">
        <v>73</v>
      </c>
      <c r="N34" t="s">
        <v>61</v>
      </c>
      <c r="O34" t="s">
        <v>59</v>
      </c>
      <c r="P34" t="s">
        <v>73</v>
      </c>
      <c r="Q34">
        <f t="shared" ref="Q34:Q65" si="6">G34*wDraagvlak*CDraagvlak</f>
        <v>-1</v>
      </c>
      <c r="R34">
        <f t="shared" ref="R34:R65" si="7">H34*wImpact*CImpact</f>
        <v>1</v>
      </c>
      <c r="S34">
        <f t="shared" ref="S34:S65" si="8">I34*wBereikbaarheid*CBereikbaar</f>
        <v>-1</v>
      </c>
      <c r="T34"/>
      <c r="U34">
        <f t="shared" ref="U34:U65" si="9">K34*wVerweving*CVerweving</f>
        <v>-1</v>
      </c>
      <c r="V34">
        <f t="shared" ref="V34:V65" si="10">L34*wComplexiteit*CComplexiteit</f>
        <v>1</v>
      </c>
      <c r="W34">
        <f t="shared" ref="W34:W65" si="11">N34*wLeegstand*CLeegstand</f>
        <v>0</v>
      </c>
    </row>
    <row r="35" spans="1:23" x14ac:dyDescent="0.25">
      <c r="A35" t="s">
        <v>74</v>
      </c>
      <c r="B35" t="s">
        <v>75</v>
      </c>
      <c r="C35" t="s">
        <v>76</v>
      </c>
      <c r="D35" t="s">
        <v>77</v>
      </c>
      <c r="E35" t="s">
        <v>57</v>
      </c>
      <c r="F35" t="s">
        <v>58</v>
      </c>
      <c r="G35" t="s">
        <v>60</v>
      </c>
      <c r="H35" t="s">
        <v>59</v>
      </c>
      <c r="I35" t="s">
        <v>60</v>
      </c>
      <c r="J35" t="s">
        <v>61</v>
      </c>
      <c r="K35" t="s">
        <v>60</v>
      </c>
      <c r="L35" t="s">
        <v>61</v>
      </c>
      <c r="M35" t="s">
        <v>38</v>
      </c>
      <c r="N35" t="s">
        <v>59</v>
      </c>
      <c r="O35" t="s">
        <v>59</v>
      </c>
      <c r="P35" t="s">
        <v>73</v>
      </c>
      <c r="Q35">
        <f t="shared" si="6"/>
        <v>-1</v>
      </c>
      <c r="R35">
        <f t="shared" si="7"/>
        <v>1</v>
      </c>
      <c r="S35">
        <f t="shared" si="8"/>
        <v>-1</v>
      </c>
      <c r="T35"/>
      <c r="U35">
        <f t="shared" si="9"/>
        <v>-1</v>
      </c>
      <c r="V35">
        <f t="shared" si="10"/>
        <v>0</v>
      </c>
      <c r="W35">
        <f t="shared" si="11"/>
        <v>1</v>
      </c>
    </row>
    <row r="36" spans="1:23" x14ac:dyDescent="0.25">
      <c r="A36" t="s">
        <v>288</v>
      </c>
      <c r="B36" t="s">
        <v>273</v>
      </c>
      <c r="C36" t="s">
        <v>289</v>
      </c>
      <c r="D36" t="s">
        <v>77</v>
      </c>
      <c r="E36" t="s">
        <v>1</v>
      </c>
      <c r="F36" t="s">
        <v>290</v>
      </c>
      <c r="G36" t="s">
        <v>61</v>
      </c>
      <c r="H36" t="s">
        <v>60</v>
      </c>
      <c r="I36" t="s">
        <v>60</v>
      </c>
      <c r="J36" t="s">
        <v>61</v>
      </c>
      <c r="K36" t="s">
        <v>60</v>
      </c>
      <c r="L36" t="s">
        <v>60</v>
      </c>
      <c r="M36" t="s">
        <v>38</v>
      </c>
      <c r="N36" t="s">
        <v>59</v>
      </c>
      <c r="O36" t="s">
        <v>60</v>
      </c>
      <c r="P36" t="s">
        <v>67</v>
      </c>
      <c r="Q36">
        <f t="shared" si="6"/>
        <v>0</v>
      </c>
      <c r="R36">
        <f t="shared" si="7"/>
        <v>-1</v>
      </c>
      <c r="S36">
        <f t="shared" si="8"/>
        <v>-1</v>
      </c>
      <c r="T36"/>
      <c r="U36">
        <f t="shared" si="9"/>
        <v>-1</v>
      </c>
      <c r="V36">
        <f t="shared" si="10"/>
        <v>-1</v>
      </c>
      <c r="W36">
        <f t="shared" si="11"/>
        <v>1</v>
      </c>
    </row>
    <row r="37" spans="1:23" x14ac:dyDescent="0.25">
      <c r="A37" t="s">
        <v>291</v>
      </c>
      <c r="B37" t="s">
        <v>292</v>
      </c>
      <c r="C37" t="s">
        <v>56</v>
      </c>
      <c r="D37" t="s">
        <v>56</v>
      </c>
      <c r="E37" t="s">
        <v>57</v>
      </c>
      <c r="F37" t="s">
        <v>290</v>
      </c>
      <c r="G37" t="s">
        <v>61</v>
      </c>
      <c r="H37" t="s">
        <v>60</v>
      </c>
      <c r="I37" t="s">
        <v>61</v>
      </c>
      <c r="J37" t="s">
        <v>61</v>
      </c>
      <c r="K37" t="s">
        <v>60</v>
      </c>
      <c r="L37" t="s">
        <v>60</v>
      </c>
      <c r="M37" t="s">
        <v>38</v>
      </c>
      <c r="N37" t="s">
        <v>60</v>
      </c>
      <c r="O37" t="s">
        <v>60</v>
      </c>
      <c r="P37" t="s">
        <v>67</v>
      </c>
      <c r="Q37">
        <f t="shared" si="6"/>
        <v>0</v>
      </c>
      <c r="R37">
        <f t="shared" si="7"/>
        <v>-1</v>
      </c>
      <c r="S37">
        <f t="shared" si="8"/>
        <v>0</v>
      </c>
      <c r="T37"/>
      <c r="U37">
        <f t="shared" si="9"/>
        <v>-1</v>
      </c>
      <c r="V37">
        <f t="shared" si="10"/>
        <v>-1</v>
      </c>
      <c r="W37">
        <f t="shared" si="11"/>
        <v>-1</v>
      </c>
    </row>
    <row r="38" spans="1:23" x14ac:dyDescent="0.25">
      <c r="A38" t="s">
        <v>293</v>
      </c>
      <c r="B38" t="s">
        <v>292</v>
      </c>
      <c r="C38" t="s">
        <v>56</v>
      </c>
      <c r="D38" t="s">
        <v>56</v>
      </c>
      <c r="E38" t="s">
        <v>57</v>
      </c>
      <c r="F38" t="s">
        <v>290</v>
      </c>
      <c r="G38" t="s">
        <v>61</v>
      </c>
      <c r="H38" t="s">
        <v>60</v>
      </c>
      <c r="I38" t="s">
        <v>61</v>
      </c>
      <c r="J38" t="s">
        <v>61</v>
      </c>
      <c r="K38" t="s">
        <v>60</v>
      </c>
      <c r="L38" t="s">
        <v>60</v>
      </c>
      <c r="M38" t="s">
        <v>73</v>
      </c>
      <c r="N38" t="s">
        <v>60</v>
      </c>
      <c r="O38" t="s">
        <v>61</v>
      </c>
      <c r="P38" t="s">
        <v>62</v>
      </c>
      <c r="Q38">
        <f t="shared" si="6"/>
        <v>0</v>
      </c>
      <c r="R38">
        <f t="shared" si="7"/>
        <v>-1</v>
      </c>
      <c r="S38">
        <f t="shared" si="8"/>
        <v>0</v>
      </c>
      <c r="T38"/>
      <c r="U38">
        <f t="shared" si="9"/>
        <v>-1</v>
      </c>
      <c r="V38">
        <f t="shared" si="10"/>
        <v>-1</v>
      </c>
      <c r="W38">
        <f t="shared" si="11"/>
        <v>-1</v>
      </c>
    </row>
    <row r="39" spans="1:23" x14ac:dyDescent="0.25">
      <c r="A39" t="s">
        <v>294</v>
      </c>
      <c r="B39" t="s">
        <v>295</v>
      </c>
      <c r="C39" t="s">
        <v>56</v>
      </c>
      <c r="D39" t="s">
        <v>56</v>
      </c>
      <c r="E39" t="s">
        <v>57</v>
      </c>
      <c r="F39" t="s">
        <v>290</v>
      </c>
      <c r="G39" t="s">
        <v>60</v>
      </c>
      <c r="H39" t="s">
        <v>61</v>
      </c>
      <c r="I39" t="s">
        <v>60</v>
      </c>
      <c r="J39" t="s">
        <v>61</v>
      </c>
      <c r="K39" t="s">
        <v>61</v>
      </c>
      <c r="L39" t="s">
        <v>60</v>
      </c>
      <c r="M39" t="s">
        <v>38</v>
      </c>
      <c r="N39" t="s">
        <v>60</v>
      </c>
      <c r="O39" t="s">
        <v>60</v>
      </c>
      <c r="P39" t="s">
        <v>67</v>
      </c>
      <c r="Q39">
        <f t="shared" si="6"/>
        <v>-1</v>
      </c>
      <c r="R39">
        <f t="shared" si="7"/>
        <v>0</v>
      </c>
      <c r="S39">
        <f t="shared" si="8"/>
        <v>-1</v>
      </c>
      <c r="T39"/>
      <c r="U39">
        <f t="shared" si="9"/>
        <v>0</v>
      </c>
      <c r="V39">
        <f t="shared" si="10"/>
        <v>-1</v>
      </c>
      <c r="W39">
        <f t="shared" si="11"/>
        <v>-1</v>
      </c>
    </row>
    <row r="40" spans="1:23" x14ac:dyDescent="0.25">
      <c r="A40" t="s">
        <v>296</v>
      </c>
      <c r="B40" t="s">
        <v>273</v>
      </c>
      <c r="C40" t="s">
        <v>56</v>
      </c>
      <c r="D40" t="s">
        <v>56</v>
      </c>
      <c r="E40" t="s">
        <v>1</v>
      </c>
      <c r="F40" t="s">
        <v>290</v>
      </c>
      <c r="G40" t="s">
        <v>61</v>
      </c>
      <c r="H40" t="s">
        <v>61</v>
      </c>
      <c r="I40" t="s">
        <v>60</v>
      </c>
      <c r="J40" t="s">
        <v>61</v>
      </c>
      <c r="K40" t="s">
        <v>60</v>
      </c>
      <c r="L40" t="s">
        <v>60</v>
      </c>
      <c r="M40" t="s">
        <v>38</v>
      </c>
      <c r="N40" t="s">
        <v>59</v>
      </c>
      <c r="O40" t="s">
        <v>60</v>
      </c>
      <c r="P40" t="s">
        <v>67</v>
      </c>
      <c r="Q40">
        <f t="shared" si="6"/>
        <v>0</v>
      </c>
      <c r="R40">
        <f t="shared" si="7"/>
        <v>0</v>
      </c>
      <c r="S40">
        <f t="shared" si="8"/>
        <v>-1</v>
      </c>
      <c r="T40"/>
      <c r="U40">
        <f t="shared" si="9"/>
        <v>-1</v>
      </c>
      <c r="V40">
        <f t="shared" si="10"/>
        <v>-1</v>
      </c>
      <c r="W40">
        <f t="shared" si="11"/>
        <v>1</v>
      </c>
    </row>
    <row r="41" spans="1:23" x14ac:dyDescent="0.25">
      <c r="A41" t="s">
        <v>297</v>
      </c>
      <c r="B41" t="s">
        <v>295</v>
      </c>
      <c r="C41" t="s">
        <v>56</v>
      </c>
      <c r="D41" t="s">
        <v>56</v>
      </c>
      <c r="E41" t="s">
        <v>66</v>
      </c>
      <c r="F41" t="s">
        <v>290</v>
      </c>
      <c r="G41" t="s">
        <v>59</v>
      </c>
      <c r="H41" t="s">
        <v>60</v>
      </c>
      <c r="I41" t="s">
        <v>61</v>
      </c>
      <c r="J41" t="s">
        <v>61</v>
      </c>
      <c r="K41" t="s">
        <v>60</v>
      </c>
      <c r="L41" t="s">
        <v>60</v>
      </c>
      <c r="M41" t="s">
        <v>73</v>
      </c>
      <c r="N41" t="s">
        <v>60</v>
      </c>
      <c r="O41" t="s">
        <v>61</v>
      </c>
      <c r="P41" t="s">
        <v>73</v>
      </c>
      <c r="Q41">
        <f t="shared" si="6"/>
        <v>1</v>
      </c>
      <c r="R41">
        <f t="shared" si="7"/>
        <v>-1</v>
      </c>
      <c r="S41">
        <f t="shared" si="8"/>
        <v>0</v>
      </c>
      <c r="T41"/>
      <c r="U41">
        <f t="shared" si="9"/>
        <v>-1</v>
      </c>
      <c r="V41">
        <f t="shared" si="10"/>
        <v>-1</v>
      </c>
      <c r="W41">
        <f t="shared" si="11"/>
        <v>-1</v>
      </c>
    </row>
    <row r="42" spans="1:23" x14ac:dyDescent="0.25">
      <c r="A42" t="s">
        <v>298</v>
      </c>
      <c r="B42" t="s">
        <v>299</v>
      </c>
      <c r="C42" t="s">
        <v>300</v>
      </c>
      <c r="D42" t="s">
        <v>56</v>
      </c>
      <c r="E42" t="s">
        <v>1</v>
      </c>
      <c r="F42" t="s">
        <v>301</v>
      </c>
      <c r="G42" t="s">
        <v>61</v>
      </c>
      <c r="H42" t="s">
        <v>61</v>
      </c>
      <c r="I42" t="s">
        <v>59</v>
      </c>
      <c r="J42" t="s">
        <v>61</v>
      </c>
      <c r="K42" t="s">
        <v>60</v>
      </c>
      <c r="L42" t="s">
        <v>60</v>
      </c>
      <c r="M42" t="s">
        <v>38</v>
      </c>
      <c r="N42" t="s">
        <v>59</v>
      </c>
      <c r="O42" t="s">
        <v>59</v>
      </c>
      <c r="P42" t="s">
        <v>67</v>
      </c>
      <c r="Q42">
        <f t="shared" si="6"/>
        <v>0</v>
      </c>
      <c r="R42">
        <f t="shared" si="7"/>
        <v>0</v>
      </c>
      <c r="S42">
        <f t="shared" si="8"/>
        <v>1</v>
      </c>
      <c r="T42"/>
      <c r="U42">
        <f t="shared" si="9"/>
        <v>-1</v>
      </c>
      <c r="V42">
        <f t="shared" si="10"/>
        <v>-1</v>
      </c>
      <c r="W42">
        <f t="shared" si="11"/>
        <v>1</v>
      </c>
    </row>
    <row r="43" spans="1:23" x14ac:dyDescent="0.25">
      <c r="A43" t="s">
        <v>302</v>
      </c>
      <c r="B43" t="s">
        <v>299</v>
      </c>
      <c r="C43" t="s">
        <v>56</v>
      </c>
      <c r="D43" t="s">
        <v>56</v>
      </c>
      <c r="E43" t="s">
        <v>1</v>
      </c>
      <c r="F43" t="s">
        <v>301</v>
      </c>
      <c r="G43" t="s">
        <v>61</v>
      </c>
      <c r="H43" t="s">
        <v>61</v>
      </c>
      <c r="I43" t="s">
        <v>60</v>
      </c>
      <c r="J43" t="s">
        <v>61</v>
      </c>
      <c r="K43" t="s">
        <v>61</v>
      </c>
      <c r="L43" t="s">
        <v>61</v>
      </c>
      <c r="M43" t="s">
        <v>73</v>
      </c>
      <c r="N43" t="s">
        <v>59</v>
      </c>
      <c r="O43" t="s">
        <v>59</v>
      </c>
      <c r="P43" t="s">
        <v>62</v>
      </c>
      <c r="Q43">
        <f t="shared" si="6"/>
        <v>0</v>
      </c>
      <c r="R43">
        <f t="shared" si="7"/>
        <v>0</v>
      </c>
      <c r="S43">
        <f t="shared" si="8"/>
        <v>-1</v>
      </c>
      <c r="T43"/>
      <c r="U43">
        <f t="shared" si="9"/>
        <v>0</v>
      </c>
      <c r="V43">
        <f t="shared" si="10"/>
        <v>0</v>
      </c>
      <c r="W43">
        <f t="shared" si="11"/>
        <v>1</v>
      </c>
    </row>
    <row r="44" spans="1:23" x14ac:dyDescent="0.25">
      <c r="A44" t="s">
        <v>303</v>
      </c>
      <c r="B44" t="s">
        <v>304</v>
      </c>
      <c r="C44" t="s">
        <v>305</v>
      </c>
      <c r="D44" t="s">
        <v>56</v>
      </c>
      <c r="E44" t="s">
        <v>57</v>
      </c>
      <c r="F44" t="s">
        <v>301</v>
      </c>
      <c r="G44" t="s">
        <v>61</v>
      </c>
      <c r="H44" t="s">
        <v>60</v>
      </c>
      <c r="I44" t="s">
        <v>60</v>
      </c>
      <c r="J44" t="s">
        <v>61</v>
      </c>
      <c r="K44" t="s">
        <v>61</v>
      </c>
      <c r="L44" t="s">
        <v>61</v>
      </c>
      <c r="M44" t="s">
        <v>38</v>
      </c>
      <c r="N44" t="s">
        <v>60</v>
      </c>
      <c r="O44" t="s">
        <v>60</v>
      </c>
      <c r="P44" t="s">
        <v>67</v>
      </c>
      <c r="Q44">
        <f t="shared" si="6"/>
        <v>0</v>
      </c>
      <c r="R44">
        <f t="shared" si="7"/>
        <v>-1</v>
      </c>
      <c r="S44">
        <f t="shared" si="8"/>
        <v>-1</v>
      </c>
      <c r="T44"/>
      <c r="U44">
        <f t="shared" si="9"/>
        <v>0</v>
      </c>
      <c r="V44">
        <f t="shared" si="10"/>
        <v>0</v>
      </c>
      <c r="W44">
        <f t="shared" si="11"/>
        <v>-1</v>
      </c>
    </row>
    <row r="45" spans="1:23" x14ac:dyDescent="0.25">
      <c r="A45" t="s">
        <v>306</v>
      </c>
      <c r="B45" t="s">
        <v>307</v>
      </c>
      <c r="C45" t="s">
        <v>308</v>
      </c>
      <c r="D45" t="s">
        <v>309</v>
      </c>
      <c r="E45" t="s">
        <v>1</v>
      </c>
      <c r="F45" t="s">
        <v>310</v>
      </c>
      <c r="G45" t="s">
        <v>61</v>
      </c>
      <c r="H45" t="s">
        <v>60</v>
      </c>
      <c r="I45" t="s">
        <v>59</v>
      </c>
      <c r="J45" t="s">
        <v>61</v>
      </c>
      <c r="K45" t="s">
        <v>60</v>
      </c>
      <c r="L45" t="s">
        <v>61</v>
      </c>
      <c r="M45" t="s">
        <v>38</v>
      </c>
      <c r="N45" t="s">
        <v>59</v>
      </c>
      <c r="O45" t="s">
        <v>61</v>
      </c>
      <c r="P45" t="s">
        <v>62</v>
      </c>
      <c r="Q45">
        <f t="shared" si="6"/>
        <v>0</v>
      </c>
      <c r="R45">
        <f t="shared" si="7"/>
        <v>-1</v>
      </c>
      <c r="S45">
        <f t="shared" si="8"/>
        <v>1</v>
      </c>
      <c r="T45"/>
      <c r="U45">
        <f t="shared" si="9"/>
        <v>-1</v>
      </c>
      <c r="V45">
        <f t="shared" si="10"/>
        <v>0</v>
      </c>
      <c r="W45">
        <f t="shared" si="11"/>
        <v>1</v>
      </c>
    </row>
    <row r="46" spans="1:23" x14ac:dyDescent="0.25">
      <c r="A46" t="s">
        <v>311</v>
      </c>
      <c r="B46" t="s">
        <v>312</v>
      </c>
      <c r="C46" t="s">
        <v>313</v>
      </c>
      <c r="D46" t="s">
        <v>314</v>
      </c>
      <c r="E46" t="s">
        <v>1</v>
      </c>
      <c r="F46" t="s">
        <v>310</v>
      </c>
      <c r="G46" t="s">
        <v>61</v>
      </c>
      <c r="H46" t="s">
        <v>60</v>
      </c>
      <c r="I46" t="s">
        <v>59</v>
      </c>
      <c r="J46" t="s">
        <v>61</v>
      </c>
      <c r="K46" t="s">
        <v>60</v>
      </c>
      <c r="L46" t="s">
        <v>61</v>
      </c>
      <c r="M46" t="s">
        <v>38</v>
      </c>
      <c r="N46" t="s">
        <v>59</v>
      </c>
      <c r="O46" t="s">
        <v>61</v>
      </c>
      <c r="P46" t="s">
        <v>62</v>
      </c>
      <c r="Q46">
        <f t="shared" si="6"/>
        <v>0</v>
      </c>
      <c r="R46">
        <f t="shared" si="7"/>
        <v>-1</v>
      </c>
      <c r="S46">
        <f t="shared" si="8"/>
        <v>1</v>
      </c>
      <c r="T46"/>
      <c r="U46">
        <f t="shared" si="9"/>
        <v>-1</v>
      </c>
      <c r="V46">
        <f t="shared" si="10"/>
        <v>0</v>
      </c>
      <c r="W46">
        <f t="shared" si="11"/>
        <v>1</v>
      </c>
    </row>
    <row r="47" spans="1:23" x14ac:dyDescent="0.25">
      <c r="A47" t="s">
        <v>315</v>
      </c>
      <c r="B47" t="s">
        <v>316</v>
      </c>
      <c r="C47" t="s">
        <v>317</v>
      </c>
      <c r="D47" t="s">
        <v>309</v>
      </c>
      <c r="E47" t="s">
        <v>1</v>
      </c>
      <c r="F47" t="s">
        <v>310</v>
      </c>
      <c r="G47" t="s">
        <v>59</v>
      </c>
      <c r="H47" t="s">
        <v>61</v>
      </c>
      <c r="I47" t="s">
        <v>61</v>
      </c>
      <c r="J47" t="s">
        <v>61</v>
      </c>
      <c r="K47" t="s">
        <v>59</v>
      </c>
      <c r="L47" t="s">
        <v>61</v>
      </c>
      <c r="M47" t="s">
        <v>38</v>
      </c>
      <c r="N47" t="s">
        <v>59</v>
      </c>
      <c r="O47" t="s">
        <v>61</v>
      </c>
      <c r="P47" t="s">
        <v>73</v>
      </c>
      <c r="Q47">
        <f t="shared" si="6"/>
        <v>1</v>
      </c>
      <c r="R47">
        <f t="shared" si="7"/>
        <v>0</v>
      </c>
      <c r="S47">
        <f t="shared" si="8"/>
        <v>0</v>
      </c>
      <c r="T47"/>
      <c r="U47">
        <f t="shared" si="9"/>
        <v>1</v>
      </c>
      <c r="V47">
        <f t="shared" si="10"/>
        <v>0</v>
      </c>
      <c r="W47">
        <f t="shared" si="11"/>
        <v>1</v>
      </c>
    </row>
    <row r="48" spans="1:23" x14ac:dyDescent="0.25">
      <c r="A48" t="s">
        <v>318</v>
      </c>
      <c r="B48" t="s">
        <v>319</v>
      </c>
      <c r="C48" t="s">
        <v>320</v>
      </c>
      <c r="D48" t="s">
        <v>56</v>
      </c>
      <c r="E48" t="s">
        <v>1</v>
      </c>
      <c r="F48" t="s">
        <v>310</v>
      </c>
      <c r="G48" t="s">
        <v>61</v>
      </c>
      <c r="H48" t="s">
        <v>61</v>
      </c>
      <c r="I48" t="s">
        <v>60</v>
      </c>
      <c r="J48" t="s">
        <v>61</v>
      </c>
      <c r="K48" t="s">
        <v>61</v>
      </c>
      <c r="L48" t="s">
        <v>59</v>
      </c>
      <c r="M48" t="s">
        <v>38</v>
      </c>
      <c r="N48" t="s">
        <v>59</v>
      </c>
      <c r="O48" t="s">
        <v>61</v>
      </c>
      <c r="P48" t="s">
        <v>67</v>
      </c>
      <c r="Q48">
        <f t="shared" si="6"/>
        <v>0</v>
      </c>
      <c r="R48">
        <f t="shared" si="7"/>
        <v>0</v>
      </c>
      <c r="S48">
        <f t="shared" si="8"/>
        <v>-1</v>
      </c>
      <c r="T48"/>
      <c r="U48">
        <f t="shared" si="9"/>
        <v>0</v>
      </c>
      <c r="V48">
        <f t="shared" si="10"/>
        <v>1</v>
      </c>
      <c r="W48">
        <f t="shared" si="11"/>
        <v>1</v>
      </c>
    </row>
    <row r="49" spans="1:23" x14ac:dyDescent="0.25">
      <c r="A49" t="s">
        <v>321</v>
      </c>
      <c r="B49" t="s">
        <v>322</v>
      </c>
      <c r="C49" t="s">
        <v>56</v>
      </c>
      <c r="D49" t="s">
        <v>323</v>
      </c>
      <c r="E49" t="s">
        <v>66</v>
      </c>
      <c r="F49" t="s">
        <v>324</v>
      </c>
      <c r="G49" t="s">
        <v>59</v>
      </c>
      <c r="H49" t="s">
        <v>59</v>
      </c>
      <c r="I49" t="s">
        <v>60</v>
      </c>
      <c r="J49" t="s">
        <v>61</v>
      </c>
      <c r="K49" t="s">
        <v>61</v>
      </c>
      <c r="L49" t="s">
        <v>59</v>
      </c>
      <c r="M49" t="s">
        <v>73</v>
      </c>
      <c r="N49" t="s">
        <v>60</v>
      </c>
      <c r="O49" t="s">
        <v>61</v>
      </c>
      <c r="P49" t="s">
        <v>73</v>
      </c>
      <c r="Q49">
        <f t="shared" si="6"/>
        <v>1</v>
      </c>
      <c r="R49">
        <f t="shared" si="7"/>
        <v>1</v>
      </c>
      <c r="S49">
        <f t="shared" si="8"/>
        <v>-1</v>
      </c>
      <c r="T49"/>
      <c r="U49">
        <f t="shared" si="9"/>
        <v>0</v>
      </c>
      <c r="V49">
        <f t="shared" si="10"/>
        <v>1</v>
      </c>
      <c r="W49">
        <f t="shared" si="11"/>
        <v>-1</v>
      </c>
    </row>
    <row r="50" spans="1:23" x14ac:dyDescent="0.25">
      <c r="A50" t="s">
        <v>325</v>
      </c>
      <c r="B50" t="s">
        <v>326</v>
      </c>
      <c r="C50" t="s">
        <v>327</v>
      </c>
      <c r="D50" t="s">
        <v>314</v>
      </c>
      <c r="E50" t="s">
        <v>1</v>
      </c>
      <c r="F50" t="s">
        <v>310</v>
      </c>
      <c r="G50" t="s">
        <v>61</v>
      </c>
      <c r="H50" t="s">
        <v>61</v>
      </c>
      <c r="I50" t="s">
        <v>60</v>
      </c>
      <c r="J50" t="s">
        <v>61</v>
      </c>
      <c r="K50" t="s">
        <v>61</v>
      </c>
      <c r="L50" t="s">
        <v>61</v>
      </c>
      <c r="M50" t="s">
        <v>73</v>
      </c>
      <c r="N50" t="s">
        <v>59</v>
      </c>
      <c r="O50" t="s">
        <v>61</v>
      </c>
      <c r="P50" t="s">
        <v>62</v>
      </c>
      <c r="Q50">
        <f t="shared" si="6"/>
        <v>0</v>
      </c>
      <c r="R50">
        <f t="shared" si="7"/>
        <v>0</v>
      </c>
      <c r="S50">
        <f t="shared" si="8"/>
        <v>-1</v>
      </c>
      <c r="T50"/>
      <c r="U50">
        <f t="shared" si="9"/>
        <v>0</v>
      </c>
      <c r="V50">
        <f t="shared" si="10"/>
        <v>0</v>
      </c>
      <c r="W50">
        <f t="shared" si="11"/>
        <v>1</v>
      </c>
    </row>
    <row r="51" spans="1:23" x14ac:dyDescent="0.25">
      <c r="A51" t="s">
        <v>328</v>
      </c>
      <c r="B51" t="s">
        <v>329</v>
      </c>
      <c r="C51" t="s">
        <v>330</v>
      </c>
      <c r="D51" t="s">
        <v>314</v>
      </c>
      <c r="E51" t="s">
        <v>66</v>
      </c>
      <c r="F51" t="s">
        <v>310</v>
      </c>
      <c r="G51" t="s">
        <v>59</v>
      </c>
      <c r="H51" t="s">
        <v>61</v>
      </c>
      <c r="I51" t="s">
        <v>61</v>
      </c>
      <c r="J51" t="s">
        <v>61</v>
      </c>
      <c r="K51" t="s">
        <v>61</v>
      </c>
      <c r="L51" t="s">
        <v>59</v>
      </c>
      <c r="M51" t="s">
        <v>73</v>
      </c>
      <c r="N51" t="s">
        <v>60</v>
      </c>
      <c r="O51" t="s">
        <v>60</v>
      </c>
      <c r="P51" t="s">
        <v>38</v>
      </c>
      <c r="Q51">
        <f t="shared" si="6"/>
        <v>1</v>
      </c>
      <c r="R51">
        <f t="shared" si="7"/>
        <v>0</v>
      </c>
      <c r="S51">
        <f t="shared" si="8"/>
        <v>0</v>
      </c>
      <c r="T51"/>
      <c r="U51">
        <f t="shared" si="9"/>
        <v>0</v>
      </c>
      <c r="V51">
        <f t="shared" si="10"/>
        <v>1</v>
      </c>
      <c r="W51">
        <f t="shared" si="11"/>
        <v>-1</v>
      </c>
    </row>
    <row r="52" spans="1:23" x14ac:dyDescent="0.25">
      <c r="A52" t="s">
        <v>331</v>
      </c>
      <c r="B52" t="s">
        <v>292</v>
      </c>
      <c r="C52" t="s">
        <v>56</v>
      </c>
      <c r="D52" t="s">
        <v>314</v>
      </c>
      <c r="E52" t="s">
        <v>66</v>
      </c>
      <c r="F52" t="s">
        <v>310</v>
      </c>
      <c r="G52" t="s">
        <v>60</v>
      </c>
      <c r="H52" t="s">
        <v>60</v>
      </c>
      <c r="I52" t="s">
        <v>60</v>
      </c>
      <c r="J52" t="s">
        <v>61</v>
      </c>
      <c r="K52" t="s">
        <v>60</v>
      </c>
      <c r="L52" t="s">
        <v>61</v>
      </c>
      <c r="M52" t="s">
        <v>73</v>
      </c>
      <c r="N52" t="s">
        <v>60</v>
      </c>
      <c r="O52" t="s">
        <v>60</v>
      </c>
      <c r="P52" t="s">
        <v>62</v>
      </c>
      <c r="Q52">
        <f t="shared" si="6"/>
        <v>-1</v>
      </c>
      <c r="R52">
        <f t="shared" si="7"/>
        <v>-1</v>
      </c>
      <c r="S52">
        <f t="shared" si="8"/>
        <v>-1</v>
      </c>
      <c r="T52"/>
      <c r="U52">
        <f t="shared" si="9"/>
        <v>-1</v>
      </c>
      <c r="V52">
        <f t="shared" si="10"/>
        <v>0</v>
      </c>
      <c r="W52">
        <f t="shared" si="11"/>
        <v>-1</v>
      </c>
    </row>
    <row r="53" spans="1:23" x14ac:dyDescent="0.25">
      <c r="A53" t="s">
        <v>332</v>
      </c>
      <c r="B53" t="s">
        <v>333</v>
      </c>
      <c r="C53" t="s">
        <v>56</v>
      </c>
      <c r="D53" t="s">
        <v>56</v>
      </c>
      <c r="E53" t="s">
        <v>66</v>
      </c>
      <c r="F53" t="s">
        <v>246</v>
      </c>
      <c r="G53" t="s">
        <v>61</v>
      </c>
      <c r="H53" t="s">
        <v>61</v>
      </c>
      <c r="I53" t="s">
        <v>59</v>
      </c>
      <c r="J53" t="s">
        <v>61</v>
      </c>
      <c r="K53" t="s">
        <v>61</v>
      </c>
      <c r="L53" t="s">
        <v>60</v>
      </c>
      <c r="M53" t="s">
        <v>38</v>
      </c>
      <c r="N53" t="s">
        <v>60</v>
      </c>
      <c r="O53" t="s">
        <v>60</v>
      </c>
      <c r="P53" t="s">
        <v>67</v>
      </c>
      <c r="Q53">
        <f t="shared" si="6"/>
        <v>0</v>
      </c>
      <c r="R53">
        <f t="shared" si="7"/>
        <v>0</v>
      </c>
      <c r="S53">
        <f t="shared" si="8"/>
        <v>1</v>
      </c>
      <c r="T53"/>
      <c r="U53">
        <f t="shared" si="9"/>
        <v>0</v>
      </c>
      <c r="V53">
        <f t="shared" si="10"/>
        <v>-1</v>
      </c>
      <c r="W53">
        <f t="shared" si="11"/>
        <v>-1</v>
      </c>
    </row>
    <row r="54" spans="1:23" x14ac:dyDescent="0.25">
      <c r="A54" t="s">
        <v>78</v>
      </c>
      <c r="B54" t="s">
        <v>38</v>
      </c>
      <c r="C54" t="s">
        <v>79</v>
      </c>
      <c r="D54" t="s">
        <v>56</v>
      </c>
      <c r="E54" t="s">
        <v>57</v>
      </c>
      <c r="F54" t="s">
        <v>58</v>
      </c>
      <c r="G54" t="s">
        <v>59</v>
      </c>
      <c r="H54" t="s">
        <v>60</v>
      </c>
      <c r="I54" t="s">
        <v>59</v>
      </c>
      <c r="J54" t="s">
        <v>61</v>
      </c>
      <c r="K54" t="s">
        <v>59</v>
      </c>
      <c r="L54" t="s">
        <v>60</v>
      </c>
      <c r="M54" t="s">
        <v>67</v>
      </c>
      <c r="N54" t="s">
        <v>59</v>
      </c>
      <c r="O54" t="s">
        <v>59</v>
      </c>
      <c r="P54" t="s">
        <v>67</v>
      </c>
      <c r="Q54">
        <f t="shared" si="6"/>
        <v>1</v>
      </c>
      <c r="R54">
        <f t="shared" si="7"/>
        <v>-1</v>
      </c>
      <c r="S54">
        <f t="shared" si="8"/>
        <v>1</v>
      </c>
      <c r="T54"/>
      <c r="U54">
        <f t="shared" si="9"/>
        <v>1</v>
      </c>
      <c r="V54">
        <f t="shared" si="10"/>
        <v>-1</v>
      </c>
      <c r="W54">
        <f t="shared" si="11"/>
        <v>1</v>
      </c>
    </row>
    <row r="55" spans="1:23" x14ac:dyDescent="0.25">
      <c r="A55" t="s">
        <v>80</v>
      </c>
      <c r="B55" t="s">
        <v>81</v>
      </c>
      <c r="C55" t="s">
        <v>82</v>
      </c>
      <c r="D55" t="s">
        <v>56</v>
      </c>
      <c r="E55" t="s">
        <v>1</v>
      </c>
      <c r="F55" t="s">
        <v>58</v>
      </c>
      <c r="G55" t="s">
        <v>60</v>
      </c>
      <c r="H55" t="s">
        <v>59</v>
      </c>
      <c r="I55" t="s">
        <v>60</v>
      </c>
      <c r="J55" t="s">
        <v>61</v>
      </c>
      <c r="K55" t="s">
        <v>60</v>
      </c>
      <c r="L55" t="s">
        <v>61</v>
      </c>
      <c r="M55" t="s">
        <v>38</v>
      </c>
      <c r="N55" t="s">
        <v>59</v>
      </c>
      <c r="O55" t="s">
        <v>59</v>
      </c>
      <c r="P55" t="s">
        <v>73</v>
      </c>
      <c r="Q55">
        <f t="shared" si="6"/>
        <v>-1</v>
      </c>
      <c r="R55">
        <f t="shared" si="7"/>
        <v>1</v>
      </c>
      <c r="S55">
        <f t="shared" si="8"/>
        <v>-1</v>
      </c>
      <c r="T55"/>
      <c r="U55">
        <f t="shared" si="9"/>
        <v>-1</v>
      </c>
      <c r="V55">
        <f t="shared" si="10"/>
        <v>0</v>
      </c>
      <c r="W55">
        <f t="shared" si="11"/>
        <v>1</v>
      </c>
    </row>
    <row r="56" spans="1:23" x14ac:dyDescent="0.25">
      <c r="A56" t="s">
        <v>334</v>
      </c>
      <c r="B56" t="s">
        <v>335</v>
      </c>
      <c r="C56" t="s">
        <v>336</v>
      </c>
      <c r="D56" t="s">
        <v>77</v>
      </c>
      <c r="E56" t="s">
        <v>66</v>
      </c>
      <c r="F56" t="s">
        <v>337</v>
      </c>
      <c r="G56" t="s">
        <v>59</v>
      </c>
      <c r="H56" t="s">
        <v>61</v>
      </c>
      <c r="I56" t="s">
        <v>61</v>
      </c>
      <c r="J56" t="s">
        <v>61</v>
      </c>
      <c r="K56" t="s">
        <v>59</v>
      </c>
      <c r="L56" t="s">
        <v>61</v>
      </c>
      <c r="M56" t="s">
        <v>73</v>
      </c>
      <c r="N56" t="s">
        <v>60</v>
      </c>
      <c r="O56" t="s">
        <v>61</v>
      </c>
      <c r="P56" t="s">
        <v>62</v>
      </c>
      <c r="Q56">
        <f t="shared" si="6"/>
        <v>1</v>
      </c>
      <c r="R56">
        <f t="shared" si="7"/>
        <v>0</v>
      </c>
      <c r="S56">
        <f t="shared" si="8"/>
        <v>0</v>
      </c>
      <c r="T56"/>
      <c r="U56">
        <f t="shared" si="9"/>
        <v>1</v>
      </c>
      <c r="V56">
        <f t="shared" si="10"/>
        <v>0</v>
      </c>
      <c r="W56">
        <f t="shared" si="11"/>
        <v>-1</v>
      </c>
    </row>
    <row r="57" spans="1:23" x14ac:dyDescent="0.25">
      <c r="A57" t="s">
        <v>338</v>
      </c>
      <c r="B57" t="s">
        <v>339</v>
      </c>
      <c r="C57" t="s">
        <v>340</v>
      </c>
      <c r="D57" t="s">
        <v>77</v>
      </c>
      <c r="E57" t="s">
        <v>1</v>
      </c>
      <c r="F57" t="s">
        <v>337</v>
      </c>
      <c r="G57" t="s">
        <v>59</v>
      </c>
      <c r="H57" t="s">
        <v>60</v>
      </c>
      <c r="I57" t="s">
        <v>59</v>
      </c>
      <c r="J57" t="s">
        <v>61</v>
      </c>
      <c r="K57" t="s">
        <v>60</v>
      </c>
      <c r="L57" t="s">
        <v>60</v>
      </c>
      <c r="M57" t="s">
        <v>38</v>
      </c>
      <c r="N57" t="s">
        <v>59</v>
      </c>
      <c r="O57" t="s">
        <v>61</v>
      </c>
      <c r="P57" t="s">
        <v>62</v>
      </c>
      <c r="Q57">
        <f t="shared" si="6"/>
        <v>1</v>
      </c>
      <c r="R57">
        <f t="shared" si="7"/>
        <v>-1</v>
      </c>
      <c r="S57">
        <f t="shared" si="8"/>
        <v>1</v>
      </c>
      <c r="T57"/>
      <c r="U57">
        <f t="shared" si="9"/>
        <v>-1</v>
      </c>
      <c r="V57">
        <f t="shared" si="10"/>
        <v>-1</v>
      </c>
      <c r="W57">
        <f t="shared" si="11"/>
        <v>1</v>
      </c>
    </row>
    <row r="58" spans="1:23" x14ac:dyDescent="0.25">
      <c r="A58" t="s">
        <v>341</v>
      </c>
      <c r="B58" t="s">
        <v>342</v>
      </c>
      <c r="C58" t="s">
        <v>343</v>
      </c>
      <c r="D58" t="s">
        <v>77</v>
      </c>
      <c r="E58" t="s">
        <v>1</v>
      </c>
      <c r="F58" t="s">
        <v>337</v>
      </c>
      <c r="G58" t="s">
        <v>61</v>
      </c>
      <c r="H58" t="s">
        <v>61</v>
      </c>
      <c r="I58" t="s">
        <v>59</v>
      </c>
      <c r="J58" t="s">
        <v>61</v>
      </c>
      <c r="K58" t="s">
        <v>60</v>
      </c>
      <c r="L58" t="s">
        <v>61</v>
      </c>
      <c r="M58" t="s">
        <v>38</v>
      </c>
      <c r="N58" t="s">
        <v>59</v>
      </c>
      <c r="O58" t="s">
        <v>61</v>
      </c>
      <c r="P58" t="s">
        <v>62</v>
      </c>
      <c r="Q58">
        <f t="shared" si="6"/>
        <v>0</v>
      </c>
      <c r="R58">
        <f t="shared" si="7"/>
        <v>0</v>
      </c>
      <c r="S58">
        <f t="shared" si="8"/>
        <v>1</v>
      </c>
      <c r="T58"/>
      <c r="U58">
        <f t="shared" si="9"/>
        <v>-1</v>
      </c>
      <c r="V58">
        <f t="shared" si="10"/>
        <v>0</v>
      </c>
      <c r="W58">
        <f t="shared" si="11"/>
        <v>1</v>
      </c>
    </row>
    <row r="59" spans="1:23" x14ac:dyDescent="0.25">
      <c r="A59" t="s">
        <v>344</v>
      </c>
      <c r="B59" t="s">
        <v>143</v>
      </c>
      <c r="C59" t="s">
        <v>345</v>
      </c>
      <c r="D59" t="s">
        <v>77</v>
      </c>
      <c r="E59" t="s">
        <v>1</v>
      </c>
      <c r="F59" t="s">
        <v>337</v>
      </c>
      <c r="G59" t="s">
        <v>60</v>
      </c>
      <c r="H59" t="s">
        <v>59</v>
      </c>
      <c r="I59" t="s">
        <v>60</v>
      </c>
      <c r="J59" t="s">
        <v>61</v>
      </c>
      <c r="K59" t="s">
        <v>59</v>
      </c>
      <c r="L59" t="s">
        <v>59</v>
      </c>
      <c r="M59" t="s">
        <v>38</v>
      </c>
      <c r="N59" t="s">
        <v>59</v>
      </c>
      <c r="O59" t="s">
        <v>61</v>
      </c>
      <c r="P59" t="s">
        <v>67</v>
      </c>
      <c r="Q59">
        <f t="shared" si="6"/>
        <v>-1</v>
      </c>
      <c r="R59">
        <f t="shared" si="7"/>
        <v>1</v>
      </c>
      <c r="S59">
        <f t="shared" si="8"/>
        <v>-1</v>
      </c>
      <c r="T59"/>
      <c r="U59">
        <f t="shared" si="9"/>
        <v>1</v>
      </c>
      <c r="V59">
        <f t="shared" si="10"/>
        <v>1</v>
      </c>
      <c r="W59">
        <f t="shared" si="11"/>
        <v>1</v>
      </c>
    </row>
    <row r="60" spans="1:23" x14ac:dyDescent="0.25">
      <c r="A60" t="s">
        <v>346</v>
      </c>
      <c r="B60" t="s">
        <v>346</v>
      </c>
      <c r="C60" t="s">
        <v>347</v>
      </c>
      <c r="D60" t="s">
        <v>77</v>
      </c>
      <c r="E60" t="s">
        <v>1</v>
      </c>
      <c r="F60" t="s">
        <v>337</v>
      </c>
      <c r="G60" t="s">
        <v>60</v>
      </c>
      <c r="H60" t="s">
        <v>59</v>
      </c>
      <c r="I60" t="s">
        <v>60</v>
      </c>
      <c r="J60" t="s">
        <v>61</v>
      </c>
      <c r="K60" t="s">
        <v>60</v>
      </c>
      <c r="L60" t="s">
        <v>61</v>
      </c>
      <c r="M60" t="s">
        <v>38</v>
      </c>
      <c r="N60" t="s">
        <v>59</v>
      </c>
      <c r="O60" t="s">
        <v>60</v>
      </c>
      <c r="P60" t="s">
        <v>38</v>
      </c>
      <c r="Q60">
        <f t="shared" si="6"/>
        <v>-1</v>
      </c>
      <c r="R60">
        <f t="shared" si="7"/>
        <v>1</v>
      </c>
      <c r="S60">
        <f t="shared" si="8"/>
        <v>-1</v>
      </c>
      <c r="T60"/>
      <c r="U60">
        <f t="shared" si="9"/>
        <v>-1</v>
      </c>
      <c r="V60">
        <f t="shared" si="10"/>
        <v>0</v>
      </c>
      <c r="W60">
        <f t="shared" si="11"/>
        <v>1</v>
      </c>
    </row>
    <row r="61" spans="1:23" x14ac:dyDescent="0.25">
      <c r="A61" t="s">
        <v>348</v>
      </c>
      <c r="B61" t="s">
        <v>77</v>
      </c>
      <c r="C61" t="s">
        <v>349</v>
      </c>
      <c r="D61" t="s">
        <v>77</v>
      </c>
      <c r="E61" t="s">
        <v>1</v>
      </c>
      <c r="F61" t="s">
        <v>337</v>
      </c>
      <c r="G61" t="s">
        <v>61</v>
      </c>
      <c r="H61" t="s">
        <v>61</v>
      </c>
      <c r="I61" t="s">
        <v>61</v>
      </c>
      <c r="J61" t="s">
        <v>61</v>
      </c>
      <c r="K61" t="s">
        <v>61</v>
      </c>
      <c r="L61" t="s">
        <v>61</v>
      </c>
      <c r="M61" t="s">
        <v>38</v>
      </c>
      <c r="N61" t="s">
        <v>59</v>
      </c>
      <c r="O61" t="s">
        <v>60</v>
      </c>
      <c r="P61" t="s">
        <v>38</v>
      </c>
      <c r="Q61">
        <f t="shared" si="6"/>
        <v>0</v>
      </c>
      <c r="R61">
        <f t="shared" si="7"/>
        <v>0</v>
      </c>
      <c r="S61">
        <f t="shared" si="8"/>
        <v>0</v>
      </c>
      <c r="T61"/>
      <c r="U61">
        <f t="shared" si="9"/>
        <v>0</v>
      </c>
      <c r="V61">
        <f t="shared" si="10"/>
        <v>0</v>
      </c>
      <c r="W61">
        <f t="shared" si="11"/>
        <v>1</v>
      </c>
    </row>
    <row r="62" spans="1:23" x14ac:dyDescent="0.25">
      <c r="A62" t="s">
        <v>350</v>
      </c>
      <c r="B62" t="s">
        <v>219</v>
      </c>
      <c r="C62" t="s">
        <v>56</v>
      </c>
      <c r="D62" t="s">
        <v>56</v>
      </c>
      <c r="E62" t="s">
        <v>1</v>
      </c>
      <c r="F62" t="s">
        <v>290</v>
      </c>
      <c r="G62" t="s">
        <v>59</v>
      </c>
      <c r="H62" t="s">
        <v>59</v>
      </c>
      <c r="I62" t="s">
        <v>61</v>
      </c>
      <c r="J62" t="s">
        <v>61</v>
      </c>
      <c r="K62" t="s">
        <v>59</v>
      </c>
      <c r="L62" t="s">
        <v>61</v>
      </c>
      <c r="M62" t="s">
        <v>73</v>
      </c>
      <c r="N62" t="s">
        <v>60</v>
      </c>
      <c r="O62" t="s">
        <v>61</v>
      </c>
      <c r="P62" t="s">
        <v>73</v>
      </c>
      <c r="Q62">
        <f t="shared" si="6"/>
        <v>1</v>
      </c>
      <c r="R62">
        <f t="shared" si="7"/>
        <v>1</v>
      </c>
      <c r="S62">
        <f t="shared" si="8"/>
        <v>0</v>
      </c>
      <c r="T62"/>
      <c r="U62">
        <f t="shared" si="9"/>
        <v>1</v>
      </c>
      <c r="V62">
        <f t="shared" si="10"/>
        <v>0</v>
      </c>
      <c r="W62">
        <f t="shared" si="11"/>
        <v>-1</v>
      </c>
    </row>
    <row r="63" spans="1:23" x14ac:dyDescent="0.25">
      <c r="A63" t="s">
        <v>351</v>
      </c>
      <c r="B63" t="s">
        <v>352</v>
      </c>
      <c r="C63" t="s">
        <v>353</v>
      </c>
      <c r="D63" t="s">
        <v>354</v>
      </c>
      <c r="E63" t="s">
        <v>1</v>
      </c>
      <c r="F63" t="s">
        <v>337</v>
      </c>
      <c r="G63" t="s">
        <v>60</v>
      </c>
      <c r="H63" t="s">
        <v>61</v>
      </c>
      <c r="I63" t="s">
        <v>61</v>
      </c>
      <c r="J63" t="s">
        <v>61</v>
      </c>
      <c r="K63" t="s">
        <v>61</v>
      </c>
      <c r="L63" t="s">
        <v>61</v>
      </c>
      <c r="M63" t="s">
        <v>67</v>
      </c>
      <c r="N63" t="s">
        <v>59</v>
      </c>
      <c r="O63" t="s">
        <v>60</v>
      </c>
      <c r="P63" t="s">
        <v>67</v>
      </c>
      <c r="Q63">
        <f t="shared" si="6"/>
        <v>-1</v>
      </c>
      <c r="R63">
        <f t="shared" si="7"/>
        <v>0</v>
      </c>
      <c r="S63">
        <f t="shared" si="8"/>
        <v>0</v>
      </c>
      <c r="T63"/>
      <c r="U63">
        <f t="shared" si="9"/>
        <v>0</v>
      </c>
      <c r="V63">
        <f t="shared" si="10"/>
        <v>0</v>
      </c>
      <c r="W63">
        <f t="shared" si="11"/>
        <v>1</v>
      </c>
    </row>
    <row r="64" spans="1:23" x14ac:dyDescent="0.25">
      <c r="A64" t="s">
        <v>355</v>
      </c>
      <c r="B64" t="s">
        <v>356</v>
      </c>
      <c r="C64" t="s">
        <v>357</v>
      </c>
      <c r="D64" t="s">
        <v>17</v>
      </c>
      <c r="E64" t="s">
        <v>1</v>
      </c>
      <c r="F64" t="s">
        <v>223</v>
      </c>
      <c r="G64" t="s">
        <v>61</v>
      </c>
      <c r="H64" t="s">
        <v>61</v>
      </c>
      <c r="I64" t="s">
        <v>60</v>
      </c>
      <c r="J64" t="s">
        <v>61</v>
      </c>
      <c r="K64" t="s">
        <v>61</v>
      </c>
      <c r="L64" t="s">
        <v>61</v>
      </c>
      <c r="M64" t="s">
        <v>38</v>
      </c>
      <c r="N64" t="s">
        <v>59</v>
      </c>
      <c r="O64" t="s">
        <v>61</v>
      </c>
      <c r="P64" t="s">
        <v>73</v>
      </c>
      <c r="Q64">
        <f t="shared" si="6"/>
        <v>0</v>
      </c>
      <c r="R64">
        <f t="shared" si="7"/>
        <v>0</v>
      </c>
      <c r="S64">
        <f t="shared" si="8"/>
        <v>-1</v>
      </c>
      <c r="T64"/>
      <c r="U64">
        <f t="shared" si="9"/>
        <v>0</v>
      </c>
      <c r="V64">
        <f t="shared" si="10"/>
        <v>0</v>
      </c>
      <c r="W64">
        <f t="shared" si="11"/>
        <v>1</v>
      </c>
    </row>
    <row r="65" spans="1:23" x14ac:dyDescent="0.25">
      <c r="A65" t="s">
        <v>358</v>
      </c>
      <c r="B65" t="s">
        <v>359</v>
      </c>
      <c r="C65" t="s">
        <v>360</v>
      </c>
      <c r="D65" t="s">
        <v>67</v>
      </c>
      <c r="E65" t="s">
        <v>66</v>
      </c>
      <c r="F65" t="s">
        <v>223</v>
      </c>
      <c r="G65" t="s">
        <v>61</v>
      </c>
      <c r="H65" t="s">
        <v>60</v>
      </c>
      <c r="I65" t="s">
        <v>61</v>
      </c>
      <c r="J65" t="s">
        <v>61</v>
      </c>
      <c r="K65" t="s">
        <v>60</v>
      </c>
      <c r="L65" t="s">
        <v>60</v>
      </c>
      <c r="M65" t="s">
        <v>73</v>
      </c>
      <c r="N65" t="s">
        <v>60</v>
      </c>
      <c r="O65" t="s">
        <v>60</v>
      </c>
      <c r="P65" t="s">
        <v>62</v>
      </c>
      <c r="Q65">
        <f t="shared" si="6"/>
        <v>0</v>
      </c>
      <c r="R65">
        <f t="shared" si="7"/>
        <v>-1</v>
      </c>
      <c r="S65">
        <f t="shared" si="8"/>
        <v>0</v>
      </c>
      <c r="T65"/>
      <c r="U65">
        <f t="shared" si="9"/>
        <v>-1</v>
      </c>
      <c r="V65">
        <f t="shared" si="10"/>
        <v>-1</v>
      </c>
      <c r="W65">
        <f t="shared" si="11"/>
        <v>-1</v>
      </c>
    </row>
    <row r="66" spans="1:23" x14ac:dyDescent="0.25">
      <c r="A66" t="s">
        <v>361</v>
      </c>
      <c r="B66" t="s">
        <v>362</v>
      </c>
      <c r="C66" t="s">
        <v>363</v>
      </c>
      <c r="D66" t="s">
        <v>67</v>
      </c>
      <c r="E66" t="s">
        <v>1</v>
      </c>
      <c r="F66" t="s">
        <v>223</v>
      </c>
      <c r="G66" t="s">
        <v>61</v>
      </c>
      <c r="H66" t="s">
        <v>61</v>
      </c>
      <c r="I66" t="s">
        <v>61</v>
      </c>
      <c r="J66" t="s">
        <v>61</v>
      </c>
      <c r="K66" t="s">
        <v>61</v>
      </c>
      <c r="L66" t="s">
        <v>61</v>
      </c>
      <c r="M66" t="s">
        <v>73</v>
      </c>
      <c r="N66" t="s">
        <v>59</v>
      </c>
      <c r="O66" t="s">
        <v>61</v>
      </c>
      <c r="P66" t="s">
        <v>73</v>
      </c>
      <c r="Q66">
        <f t="shared" ref="Q66:Q97" si="12">G66*wDraagvlak*CDraagvlak</f>
        <v>0</v>
      </c>
      <c r="R66">
        <f t="shared" ref="R66:R97" si="13">H66*wImpact*CImpact</f>
        <v>0</v>
      </c>
      <c r="S66">
        <f t="shared" ref="S66:S97" si="14">I66*wBereikbaarheid*CBereikbaar</f>
        <v>0</v>
      </c>
      <c r="T66"/>
      <c r="U66">
        <f t="shared" ref="U66:U97" si="15">K66*wVerweving*CVerweving</f>
        <v>0</v>
      </c>
      <c r="V66">
        <f t="shared" ref="V66:V97" si="16">L66*wComplexiteit*CComplexiteit</f>
        <v>0</v>
      </c>
      <c r="W66">
        <f t="shared" ref="W66:W97" si="17">N66*wLeegstand*CLeegstand</f>
        <v>1</v>
      </c>
    </row>
    <row r="67" spans="1:23" x14ac:dyDescent="0.25">
      <c r="A67" t="s">
        <v>364</v>
      </c>
      <c r="B67" t="s">
        <v>365</v>
      </c>
      <c r="C67" t="s">
        <v>366</v>
      </c>
      <c r="D67" t="s">
        <v>67</v>
      </c>
      <c r="E67" t="s">
        <v>1</v>
      </c>
      <c r="F67" t="s">
        <v>223</v>
      </c>
      <c r="G67" t="s">
        <v>61</v>
      </c>
      <c r="H67" t="s">
        <v>60</v>
      </c>
      <c r="I67" t="s">
        <v>61</v>
      </c>
      <c r="J67" t="s">
        <v>61</v>
      </c>
      <c r="K67" t="s">
        <v>60</v>
      </c>
      <c r="L67" t="s">
        <v>61</v>
      </c>
      <c r="M67" t="s">
        <v>73</v>
      </c>
      <c r="N67" t="s">
        <v>59</v>
      </c>
      <c r="O67" t="s">
        <v>61</v>
      </c>
      <c r="P67" t="s">
        <v>62</v>
      </c>
      <c r="Q67">
        <f t="shared" si="12"/>
        <v>0</v>
      </c>
      <c r="R67">
        <f t="shared" si="13"/>
        <v>-1</v>
      </c>
      <c r="S67">
        <f t="shared" si="14"/>
        <v>0</v>
      </c>
      <c r="T67"/>
      <c r="U67">
        <f t="shared" si="15"/>
        <v>-1</v>
      </c>
      <c r="V67">
        <f t="shared" si="16"/>
        <v>0</v>
      </c>
      <c r="W67">
        <f t="shared" si="17"/>
        <v>1</v>
      </c>
    </row>
    <row r="68" spans="1:23" x14ac:dyDescent="0.25">
      <c r="A68" t="s">
        <v>367</v>
      </c>
      <c r="B68" t="s">
        <v>38</v>
      </c>
      <c r="C68" t="s">
        <v>368</v>
      </c>
      <c r="D68" t="s">
        <v>67</v>
      </c>
      <c r="E68" t="s">
        <v>1</v>
      </c>
      <c r="F68" t="s">
        <v>324</v>
      </c>
      <c r="G68" t="s">
        <v>61</v>
      </c>
      <c r="H68" t="s">
        <v>61</v>
      </c>
      <c r="I68" t="s">
        <v>59</v>
      </c>
      <c r="J68" t="s">
        <v>61</v>
      </c>
      <c r="K68" t="s">
        <v>60</v>
      </c>
      <c r="L68" t="s">
        <v>61</v>
      </c>
      <c r="M68" t="s">
        <v>73</v>
      </c>
      <c r="N68" t="s">
        <v>59</v>
      </c>
      <c r="O68" t="s">
        <v>59</v>
      </c>
      <c r="P68" t="s">
        <v>62</v>
      </c>
      <c r="Q68">
        <f t="shared" si="12"/>
        <v>0</v>
      </c>
      <c r="R68">
        <f t="shared" si="13"/>
        <v>0</v>
      </c>
      <c r="S68">
        <f t="shared" si="14"/>
        <v>1</v>
      </c>
      <c r="T68"/>
      <c r="U68">
        <f t="shared" si="15"/>
        <v>-1</v>
      </c>
      <c r="V68">
        <f t="shared" si="16"/>
        <v>0</v>
      </c>
      <c r="W68">
        <f t="shared" si="17"/>
        <v>1</v>
      </c>
    </row>
    <row r="69" spans="1:23" x14ac:dyDescent="0.25">
      <c r="A69" t="s">
        <v>369</v>
      </c>
      <c r="B69" t="s">
        <v>38</v>
      </c>
      <c r="C69" t="s">
        <v>56</v>
      </c>
      <c r="D69" t="s">
        <v>56</v>
      </c>
      <c r="E69" t="s">
        <v>66</v>
      </c>
      <c r="F69" t="s">
        <v>290</v>
      </c>
      <c r="G69" t="s">
        <v>61</v>
      </c>
      <c r="H69" t="s">
        <v>61</v>
      </c>
      <c r="I69" t="s">
        <v>60</v>
      </c>
      <c r="J69" t="s">
        <v>61</v>
      </c>
      <c r="K69" t="s">
        <v>61</v>
      </c>
      <c r="L69" t="s">
        <v>60</v>
      </c>
      <c r="M69" t="s">
        <v>73</v>
      </c>
      <c r="N69" t="s">
        <v>61</v>
      </c>
      <c r="O69" t="s">
        <v>61</v>
      </c>
      <c r="P69" t="s">
        <v>62</v>
      </c>
      <c r="Q69">
        <f t="shared" si="12"/>
        <v>0</v>
      </c>
      <c r="R69">
        <f t="shared" si="13"/>
        <v>0</v>
      </c>
      <c r="S69">
        <f t="shared" si="14"/>
        <v>-1</v>
      </c>
      <c r="T69"/>
      <c r="U69">
        <f t="shared" si="15"/>
        <v>0</v>
      </c>
      <c r="V69">
        <f t="shared" si="16"/>
        <v>-1</v>
      </c>
      <c r="W69">
        <f t="shared" si="17"/>
        <v>0</v>
      </c>
    </row>
    <row r="70" spans="1:23" x14ac:dyDescent="0.25">
      <c r="A70" t="s">
        <v>370</v>
      </c>
      <c r="B70" t="s">
        <v>371</v>
      </c>
      <c r="C70" t="s">
        <v>56</v>
      </c>
      <c r="D70" t="s">
        <v>372</v>
      </c>
      <c r="E70" t="s">
        <v>66</v>
      </c>
      <c r="F70" t="s">
        <v>221</v>
      </c>
      <c r="G70" t="s">
        <v>61</v>
      </c>
      <c r="H70" t="s">
        <v>61</v>
      </c>
      <c r="I70" t="s">
        <v>61</v>
      </c>
      <c r="J70" t="s">
        <v>61</v>
      </c>
      <c r="K70" t="s">
        <v>61</v>
      </c>
      <c r="L70" t="s">
        <v>61</v>
      </c>
      <c r="M70" t="s">
        <v>73</v>
      </c>
      <c r="N70" t="s">
        <v>60</v>
      </c>
      <c r="O70" t="s">
        <v>61</v>
      </c>
      <c r="P70" t="s">
        <v>73</v>
      </c>
      <c r="Q70">
        <f t="shared" si="12"/>
        <v>0</v>
      </c>
      <c r="R70">
        <f t="shared" si="13"/>
        <v>0</v>
      </c>
      <c r="S70">
        <f t="shared" si="14"/>
        <v>0</v>
      </c>
      <c r="T70"/>
      <c r="U70">
        <f t="shared" si="15"/>
        <v>0</v>
      </c>
      <c r="V70">
        <f t="shared" si="16"/>
        <v>0</v>
      </c>
      <c r="W70">
        <f t="shared" si="17"/>
        <v>-1</v>
      </c>
    </row>
    <row r="71" spans="1:23" x14ac:dyDescent="0.25">
      <c r="A71" t="s">
        <v>373</v>
      </c>
      <c r="B71" t="s">
        <v>373</v>
      </c>
      <c r="C71" t="s">
        <v>56</v>
      </c>
      <c r="D71" t="s">
        <v>56</v>
      </c>
      <c r="E71" t="s">
        <v>66</v>
      </c>
      <c r="F71" t="s">
        <v>337</v>
      </c>
      <c r="G71" t="s">
        <v>59</v>
      </c>
      <c r="H71" t="s">
        <v>59</v>
      </c>
      <c r="I71" t="s">
        <v>60</v>
      </c>
      <c r="J71" t="s">
        <v>61</v>
      </c>
      <c r="K71" t="s">
        <v>61</v>
      </c>
      <c r="L71" t="s">
        <v>61</v>
      </c>
      <c r="M71" t="s">
        <v>73</v>
      </c>
      <c r="N71" t="s">
        <v>60</v>
      </c>
      <c r="O71" t="s">
        <v>59</v>
      </c>
      <c r="P71" t="s">
        <v>73</v>
      </c>
      <c r="Q71">
        <f t="shared" si="12"/>
        <v>1</v>
      </c>
      <c r="R71">
        <f t="shared" si="13"/>
        <v>1</v>
      </c>
      <c r="S71">
        <f t="shared" si="14"/>
        <v>-1</v>
      </c>
      <c r="T71"/>
      <c r="U71">
        <f t="shared" si="15"/>
        <v>0</v>
      </c>
      <c r="V71">
        <f t="shared" si="16"/>
        <v>0</v>
      </c>
      <c r="W71">
        <f t="shared" si="17"/>
        <v>-1</v>
      </c>
    </row>
    <row r="72" spans="1:23" x14ac:dyDescent="0.25">
      <c r="A72" t="s">
        <v>374</v>
      </c>
      <c r="B72" t="s">
        <v>375</v>
      </c>
      <c r="C72" t="s">
        <v>56</v>
      </c>
      <c r="D72" t="s">
        <v>56</v>
      </c>
      <c r="E72" t="s">
        <v>66</v>
      </c>
      <c r="F72" t="s">
        <v>221</v>
      </c>
      <c r="G72" t="s">
        <v>61</v>
      </c>
      <c r="H72" t="s">
        <v>61</v>
      </c>
      <c r="I72" t="s">
        <v>61</v>
      </c>
      <c r="J72" t="s">
        <v>61</v>
      </c>
      <c r="K72" t="s">
        <v>61</v>
      </c>
      <c r="L72" t="s">
        <v>60</v>
      </c>
      <c r="M72" t="s">
        <v>38</v>
      </c>
      <c r="N72" t="s">
        <v>60</v>
      </c>
      <c r="O72" t="s">
        <v>60</v>
      </c>
      <c r="P72" t="s">
        <v>62</v>
      </c>
      <c r="Q72">
        <f t="shared" si="12"/>
        <v>0</v>
      </c>
      <c r="R72">
        <f t="shared" si="13"/>
        <v>0</v>
      </c>
      <c r="S72">
        <f t="shared" si="14"/>
        <v>0</v>
      </c>
      <c r="T72"/>
      <c r="U72">
        <f t="shared" si="15"/>
        <v>0</v>
      </c>
      <c r="V72">
        <f t="shared" si="16"/>
        <v>-1</v>
      </c>
      <c r="W72">
        <f t="shared" si="17"/>
        <v>-1</v>
      </c>
    </row>
    <row r="73" spans="1:23" x14ac:dyDescent="0.25">
      <c r="A73" t="s">
        <v>376</v>
      </c>
      <c r="B73" t="s">
        <v>38</v>
      </c>
      <c r="C73" t="s">
        <v>377</v>
      </c>
      <c r="D73" t="s">
        <v>56</v>
      </c>
      <c r="E73" t="s">
        <v>1</v>
      </c>
      <c r="F73" t="s">
        <v>378</v>
      </c>
      <c r="G73" t="s">
        <v>60</v>
      </c>
      <c r="H73" t="s">
        <v>60</v>
      </c>
      <c r="I73" t="s">
        <v>61</v>
      </c>
      <c r="J73" t="s">
        <v>61</v>
      </c>
      <c r="K73" t="s">
        <v>60</v>
      </c>
      <c r="L73" t="s">
        <v>60</v>
      </c>
      <c r="M73" t="s">
        <v>38</v>
      </c>
      <c r="N73" t="s">
        <v>59</v>
      </c>
      <c r="O73" t="s">
        <v>61</v>
      </c>
      <c r="P73" t="s">
        <v>73</v>
      </c>
      <c r="Q73">
        <f t="shared" si="12"/>
        <v>-1</v>
      </c>
      <c r="R73">
        <f t="shared" si="13"/>
        <v>-1</v>
      </c>
      <c r="S73">
        <f t="shared" si="14"/>
        <v>0</v>
      </c>
      <c r="T73"/>
      <c r="U73">
        <f t="shared" si="15"/>
        <v>-1</v>
      </c>
      <c r="V73">
        <f t="shared" si="16"/>
        <v>-1</v>
      </c>
      <c r="W73">
        <f t="shared" si="17"/>
        <v>1</v>
      </c>
    </row>
    <row r="74" spans="1:23" x14ac:dyDescent="0.25">
      <c r="A74" t="s">
        <v>379</v>
      </c>
      <c r="B74" t="s">
        <v>38</v>
      </c>
      <c r="C74" t="s">
        <v>377</v>
      </c>
      <c r="D74" t="s">
        <v>56</v>
      </c>
      <c r="E74" t="s">
        <v>1</v>
      </c>
      <c r="F74" t="s">
        <v>378</v>
      </c>
      <c r="G74" t="s">
        <v>60</v>
      </c>
      <c r="H74" t="s">
        <v>60</v>
      </c>
      <c r="I74" t="s">
        <v>61</v>
      </c>
      <c r="J74" t="s">
        <v>61</v>
      </c>
      <c r="K74" t="s">
        <v>60</v>
      </c>
      <c r="L74" t="s">
        <v>60</v>
      </c>
      <c r="M74" t="s">
        <v>38</v>
      </c>
      <c r="N74" t="s">
        <v>59</v>
      </c>
      <c r="O74" t="s">
        <v>61</v>
      </c>
      <c r="P74" t="s">
        <v>73</v>
      </c>
      <c r="Q74">
        <f t="shared" si="12"/>
        <v>-1</v>
      </c>
      <c r="R74">
        <f t="shared" si="13"/>
        <v>-1</v>
      </c>
      <c r="S74">
        <f t="shared" si="14"/>
        <v>0</v>
      </c>
      <c r="T74"/>
      <c r="U74">
        <f t="shared" si="15"/>
        <v>-1</v>
      </c>
      <c r="V74">
        <f t="shared" si="16"/>
        <v>-1</v>
      </c>
      <c r="W74">
        <f t="shared" si="17"/>
        <v>1</v>
      </c>
    </row>
    <row r="75" spans="1:23" x14ac:dyDescent="0.25">
      <c r="A75" t="s">
        <v>380</v>
      </c>
      <c r="B75" t="s">
        <v>381</v>
      </c>
      <c r="C75" t="s">
        <v>382</v>
      </c>
      <c r="D75" t="s">
        <v>56</v>
      </c>
      <c r="E75" t="s">
        <v>66</v>
      </c>
      <c r="F75" t="s">
        <v>246</v>
      </c>
      <c r="G75" t="s">
        <v>61</v>
      </c>
      <c r="H75" t="s">
        <v>61</v>
      </c>
      <c r="I75" t="s">
        <v>61</v>
      </c>
      <c r="J75" t="s">
        <v>61</v>
      </c>
      <c r="K75" t="s">
        <v>61</v>
      </c>
      <c r="L75" t="s">
        <v>59</v>
      </c>
      <c r="M75" t="s">
        <v>38</v>
      </c>
      <c r="N75" t="s">
        <v>60</v>
      </c>
      <c r="O75" t="s">
        <v>61</v>
      </c>
      <c r="P75" t="s">
        <v>62</v>
      </c>
      <c r="Q75">
        <f t="shared" si="12"/>
        <v>0</v>
      </c>
      <c r="R75">
        <f t="shared" si="13"/>
        <v>0</v>
      </c>
      <c r="S75">
        <f t="shared" si="14"/>
        <v>0</v>
      </c>
      <c r="T75"/>
      <c r="U75">
        <f t="shared" si="15"/>
        <v>0</v>
      </c>
      <c r="V75">
        <f t="shared" si="16"/>
        <v>1</v>
      </c>
      <c r="W75">
        <f t="shared" si="17"/>
        <v>-1</v>
      </c>
    </row>
    <row r="76" spans="1:23" x14ac:dyDescent="0.25">
      <c r="A76" t="s">
        <v>383</v>
      </c>
      <c r="B76" t="s">
        <v>384</v>
      </c>
      <c r="C76" t="s">
        <v>56</v>
      </c>
      <c r="D76" t="s">
        <v>56</v>
      </c>
      <c r="E76" t="s">
        <v>66</v>
      </c>
      <c r="F76" t="s">
        <v>246</v>
      </c>
      <c r="G76" t="s">
        <v>61</v>
      </c>
      <c r="H76" t="s">
        <v>61</v>
      </c>
      <c r="I76" t="s">
        <v>61</v>
      </c>
      <c r="J76" t="s">
        <v>61</v>
      </c>
      <c r="K76" t="s">
        <v>61</v>
      </c>
      <c r="L76" t="s">
        <v>61</v>
      </c>
      <c r="M76" t="s">
        <v>38</v>
      </c>
      <c r="N76" t="s">
        <v>60</v>
      </c>
      <c r="O76" t="s">
        <v>60</v>
      </c>
      <c r="P76" t="s">
        <v>67</v>
      </c>
      <c r="Q76">
        <f t="shared" si="12"/>
        <v>0</v>
      </c>
      <c r="R76">
        <f t="shared" si="13"/>
        <v>0</v>
      </c>
      <c r="S76">
        <f t="shared" si="14"/>
        <v>0</v>
      </c>
      <c r="T76"/>
      <c r="U76">
        <f t="shared" si="15"/>
        <v>0</v>
      </c>
      <c r="V76">
        <f t="shared" si="16"/>
        <v>0</v>
      </c>
      <c r="W76">
        <f t="shared" si="17"/>
        <v>-1</v>
      </c>
    </row>
    <row r="77" spans="1:23" x14ac:dyDescent="0.25">
      <c r="A77" t="s">
        <v>385</v>
      </c>
      <c r="B77" t="s">
        <v>386</v>
      </c>
      <c r="C77" t="s">
        <v>387</v>
      </c>
      <c r="D77" t="s">
        <v>56</v>
      </c>
      <c r="E77" t="s">
        <v>57</v>
      </c>
      <c r="F77" t="s">
        <v>246</v>
      </c>
      <c r="G77" t="s">
        <v>59</v>
      </c>
      <c r="H77" t="s">
        <v>61</v>
      </c>
      <c r="I77" t="s">
        <v>61</v>
      </c>
      <c r="J77" t="s">
        <v>61</v>
      </c>
      <c r="K77" t="s">
        <v>60</v>
      </c>
      <c r="L77" t="s">
        <v>61</v>
      </c>
      <c r="N77" t="s">
        <v>60</v>
      </c>
      <c r="O77" t="s">
        <v>59</v>
      </c>
      <c r="Q77">
        <f t="shared" si="12"/>
        <v>1</v>
      </c>
      <c r="R77">
        <f t="shared" si="13"/>
        <v>0</v>
      </c>
      <c r="S77">
        <f t="shared" si="14"/>
        <v>0</v>
      </c>
      <c r="T77"/>
      <c r="U77">
        <f t="shared" si="15"/>
        <v>-1</v>
      </c>
      <c r="V77">
        <f t="shared" si="16"/>
        <v>0</v>
      </c>
      <c r="W77">
        <f t="shared" si="17"/>
        <v>-1</v>
      </c>
    </row>
    <row r="78" spans="1:23" x14ac:dyDescent="0.25">
      <c r="A78" t="s">
        <v>388</v>
      </c>
      <c r="B78" t="s">
        <v>389</v>
      </c>
      <c r="C78" t="s">
        <v>390</v>
      </c>
      <c r="D78" t="s">
        <v>56</v>
      </c>
      <c r="E78" t="s">
        <v>1</v>
      </c>
      <c r="F78" t="s">
        <v>290</v>
      </c>
      <c r="G78" t="s">
        <v>61</v>
      </c>
      <c r="H78" t="s">
        <v>61</v>
      </c>
      <c r="I78" t="s">
        <v>61</v>
      </c>
      <c r="J78" t="s">
        <v>61</v>
      </c>
      <c r="K78" t="s">
        <v>61</v>
      </c>
      <c r="L78" t="s">
        <v>61</v>
      </c>
      <c r="M78" t="s">
        <v>38</v>
      </c>
      <c r="N78" t="s">
        <v>61</v>
      </c>
      <c r="O78" t="s">
        <v>61</v>
      </c>
      <c r="P78" t="s">
        <v>73</v>
      </c>
      <c r="Q78">
        <f t="shared" si="12"/>
        <v>0</v>
      </c>
      <c r="R78">
        <f t="shared" si="13"/>
        <v>0</v>
      </c>
      <c r="S78">
        <f t="shared" si="14"/>
        <v>0</v>
      </c>
      <c r="T78"/>
      <c r="U78">
        <f t="shared" si="15"/>
        <v>0</v>
      </c>
      <c r="V78">
        <f t="shared" si="16"/>
        <v>0</v>
      </c>
      <c r="W78">
        <f t="shared" si="17"/>
        <v>0</v>
      </c>
    </row>
    <row r="79" spans="1:23" x14ac:dyDescent="0.25">
      <c r="A79" t="s">
        <v>83</v>
      </c>
      <c r="B79" t="s">
        <v>84</v>
      </c>
      <c r="C79" t="s">
        <v>85</v>
      </c>
      <c r="E79" t="s">
        <v>66</v>
      </c>
      <c r="F79" t="s">
        <v>58</v>
      </c>
      <c r="G79" t="s">
        <v>61</v>
      </c>
      <c r="H79" t="s">
        <v>61</v>
      </c>
      <c r="I79" t="s">
        <v>61</v>
      </c>
      <c r="J79" t="s">
        <v>61</v>
      </c>
      <c r="K79" t="s">
        <v>61</v>
      </c>
      <c r="L79" t="s">
        <v>61</v>
      </c>
      <c r="N79" t="s">
        <v>60</v>
      </c>
      <c r="O79" t="s">
        <v>61</v>
      </c>
      <c r="Q79">
        <f t="shared" si="12"/>
        <v>0</v>
      </c>
      <c r="R79">
        <f t="shared" si="13"/>
        <v>0</v>
      </c>
      <c r="S79">
        <f t="shared" si="14"/>
        <v>0</v>
      </c>
      <c r="T79"/>
      <c r="U79">
        <f t="shared" si="15"/>
        <v>0</v>
      </c>
      <c r="V79">
        <f t="shared" si="16"/>
        <v>0</v>
      </c>
      <c r="W79">
        <f t="shared" si="17"/>
        <v>-1</v>
      </c>
    </row>
    <row r="80" spans="1:23" x14ac:dyDescent="0.25">
      <c r="A80" t="s">
        <v>86</v>
      </c>
      <c r="B80" t="s">
        <v>87</v>
      </c>
      <c r="C80" t="s">
        <v>85</v>
      </c>
      <c r="E80" t="s">
        <v>66</v>
      </c>
      <c r="F80" t="s">
        <v>58</v>
      </c>
      <c r="G80" t="s">
        <v>59</v>
      </c>
      <c r="H80" t="s">
        <v>61</v>
      </c>
      <c r="I80" t="s">
        <v>61</v>
      </c>
      <c r="J80" t="s">
        <v>61</v>
      </c>
      <c r="K80" t="s">
        <v>61</v>
      </c>
      <c r="L80" t="s">
        <v>61</v>
      </c>
      <c r="N80" t="s">
        <v>60</v>
      </c>
      <c r="O80" t="s">
        <v>60</v>
      </c>
      <c r="Q80">
        <f t="shared" si="12"/>
        <v>1</v>
      </c>
      <c r="R80">
        <f t="shared" si="13"/>
        <v>0</v>
      </c>
      <c r="S80">
        <f t="shared" si="14"/>
        <v>0</v>
      </c>
      <c r="T80"/>
      <c r="U80">
        <f t="shared" si="15"/>
        <v>0</v>
      </c>
      <c r="V80">
        <f t="shared" si="16"/>
        <v>0</v>
      </c>
      <c r="W80">
        <f t="shared" si="17"/>
        <v>-1</v>
      </c>
    </row>
    <row r="81" spans="1:23" x14ac:dyDescent="0.25">
      <c r="A81" t="s">
        <v>88</v>
      </c>
      <c r="B81" t="s">
        <v>89</v>
      </c>
      <c r="C81" t="s">
        <v>85</v>
      </c>
      <c r="E81" t="s">
        <v>66</v>
      </c>
      <c r="F81" t="s">
        <v>58</v>
      </c>
      <c r="G81" t="s">
        <v>59</v>
      </c>
      <c r="H81" t="s">
        <v>60</v>
      </c>
      <c r="I81" t="s">
        <v>61</v>
      </c>
      <c r="J81" t="s">
        <v>61</v>
      </c>
      <c r="K81" t="s">
        <v>59</v>
      </c>
      <c r="L81" t="s">
        <v>61</v>
      </c>
      <c r="N81" t="s">
        <v>60</v>
      </c>
      <c r="O81" t="s">
        <v>60</v>
      </c>
      <c r="Q81">
        <f t="shared" si="12"/>
        <v>1</v>
      </c>
      <c r="R81">
        <f t="shared" si="13"/>
        <v>-1</v>
      </c>
      <c r="S81">
        <f t="shared" si="14"/>
        <v>0</v>
      </c>
      <c r="T81"/>
      <c r="U81">
        <f t="shared" si="15"/>
        <v>1</v>
      </c>
      <c r="V81">
        <f t="shared" si="16"/>
        <v>0</v>
      </c>
      <c r="W81">
        <f t="shared" si="17"/>
        <v>-1</v>
      </c>
    </row>
    <row r="82" spans="1:23" x14ac:dyDescent="0.25">
      <c r="A82" t="s">
        <v>90</v>
      </c>
      <c r="B82" t="s">
        <v>91</v>
      </c>
      <c r="C82" t="s">
        <v>92</v>
      </c>
      <c r="E82" t="s">
        <v>66</v>
      </c>
      <c r="F82" t="s">
        <v>58</v>
      </c>
      <c r="G82" t="s">
        <v>59</v>
      </c>
      <c r="H82" t="s">
        <v>60</v>
      </c>
      <c r="I82" t="s">
        <v>61</v>
      </c>
      <c r="J82" t="s">
        <v>61</v>
      </c>
      <c r="K82" t="s">
        <v>61</v>
      </c>
      <c r="L82" t="s">
        <v>61</v>
      </c>
      <c r="N82" t="s">
        <v>60</v>
      </c>
      <c r="O82" t="s">
        <v>60</v>
      </c>
      <c r="Q82">
        <f t="shared" si="12"/>
        <v>1</v>
      </c>
      <c r="R82">
        <f t="shared" si="13"/>
        <v>-1</v>
      </c>
      <c r="S82">
        <f t="shared" si="14"/>
        <v>0</v>
      </c>
      <c r="T82"/>
      <c r="U82">
        <f t="shared" si="15"/>
        <v>0</v>
      </c>
      <c r="V82">
        <f t="shared" si="16"/>
        <v>0</v>
      </c>
      <c r="W82">
        <f t="shared" si="17"/>
        <v>-1</v>
      </c>
    </row>
    <row r="83" spans="1:23" x14ac:dyDescent="0.25">
      <c r="A83" t="s">
        <v>93</v>
      </c>
      <c r="B83" t="s">
        <v>94</v>
      </c>
      <c r="C83" t="s">
        <v>95</v>
      </c>
      <c r="E83" t="s">
        <v>66</v>
      </c>
      <c r="F83" t="s">
        <v>58</v>
      </c>
      <c r="G83" t="s">
        <v>59</v>
      </c>
      <c r="H83" t="s">
        <v>60</v>
      </c>
      <c r="I83" t="s">
        <v>61</v>
      </c>
      <c r="J83" t="s">
        <v>61</v>
      </c>
      <c r="K83" t="s">
        <v>61</v>
      </c>
      <c r="L83" t="s">
        <v>61</v>
      </c>
      <c r="N83" t="s">
        <v>60</v>
      </c>
      <c r="O83" t="s">
        <v>60</v>
      </c>
      <c r="Q83">
        <f t="shared" si="12"/>
        <v>1</v>
      </c>
      <c r="R83">
        <f t="shared" si="13"/>
        <v>-1</v>
      </c>
      <c r="S83">
        <f t="shared" si="14"/>
        <v>0</v>
      </c>
      <c r="T83"/>
      <c r="U83">
        <f t="shared" si="15"/>
        <v>0</v>
      </c>
      <c r="V83">
        <f t="shared" si="16"/>
        <v>0</v>
      </c>
      <c r="W83">
        <f t="shared" si="17"/>
        <v>-1</v>
      </c>
    </row>
    <row r="84" spans="1:23" x14ac:dyDescent="0.25">
      <c r="A84" t="s">
        <v>96</v>
      </c>
      <c r="B84" t="s">
        <v>97</v>
      </c>
      <c r="C84" t="s">
        <v>98</v>
      </c>
      <c r="E84" t="s">
        <v>66</v>
      </c>
      <c r="F84" t="s">
        <v>58</v>
      </c>
      <c r="G84" t="s">
        <v>59</v>
      </c>
      <c r="H84" t="s">
        <v>60</v>
      </c>
      <c r="I84" t="s">
        <v>60</v>
      </c>
      <c r="J84" t="s">
        <v>61</v>
      </c>
      <c r="K84" t="s">
        <v>61</v>
      </c>
      <c r="L84" t="s">
        <v>61</v>
      </c>
      <c r="N84" t="s">
        <v>60</v>
      </c>
      <c r="O84" t="s">
        <v>60</v>
      </c>
      <c r="Q84">
        <f t="shared" si="12"/>
        <v>1</v>
      </c>
      <c r="R84">
        <f t="shared" si="13"/>
        <v>-1</v>
      </c>
      <c r="S84">
        <f t="shared" si="14"/>
        <v>-1</v>
      </c>
      <c r="T84"/>
      <c r="U84">
        <f t="shared" si="15"/>
        <v>0</v>
      </c>
      <c r="V84">
        <f t="shared" si="16"/>
        <v>0</v>
      </c>
      <c r="W84">
        <f t="shared" si="17"/>
        <v>-1</v>
      </c>
    </row>
    <row r="85" spans="1:23" x14ac:dyDescent="0.25">
      <c r="A85" t="s">
        <v>99</v>
      </c>
      <c r="B85" t="s">
        <v>100</v>
      </c>
      <c r="C85" t="s">
        <v>101</v>
      </c>
      <c r="E85" t="s">
        <v>66</v>
      </c>
      <c r="F85" t="s">
        <v>58</v>
      </c>
      <c r="G85" t="s">
        <v>59</v>
      </c>
      <c r="H85" t="s">
        <v>61</v>
      </c>
      <c r="I85" t="s">
        <v>60</v>
      </c>
      <c r="J85" t="s">
        <v>61</v>
      </c>
      <c r="K85" t="s">
        <v>60</v>
      </c>
      <c r="L85" t="s">
        <v>61</v>
      </c>
      <c r="N85" t="s">
        <v>60</v>
      </c>
      <c r="O85" t="s">
        <v>60</v>
      </c>
      <c r="Q85">
        <f t="shared" si="12"/>
        <v>1</v>
      </c>
      <c r="R85">
        <f t="shared" si="13"/>
        <v>0</v>
      </c>
      <c r="S85">
        <f t="shared" si="14"/>
        <v>-1</v>
      </c>
      <c r="T85"/>
      <c r="U85">
        <f t="shared" si="15"/>
        <v>-1</v>
      </c>
      <c r="V85">
        <f t="shared" si="16"/>
        <v>0</v>
      </c>
      <c r="W85">
        <f t="shared" si="17"/>
        <v>-1</v>
      </c>
    </row>
    <row r="86" spans="1:23" x14ac:dyDescent="0.25">
      <c r="A86" t="s">
        <v>102</v>
      </c>
      <c r="C86" t="s">
        <v>85</v>
      </c>
      <c r="E86" t="s">
        <v>66</v>
      </c>
      <c r="F86" t="s">
        <v>58</v>
      </c>
      <c r="G86" t="s">
        <v>59</v>
      </c>
      <c r="H86" t="s">
        <v>60</v>
      </c>
      <c r="I86" t="s">
        <v>60</v>
      </c>
      <c r="J86" t="s">
        <v>61</v>
      </c>
      <c r="K86" t="s">
        <v>59</v>
      </c>
      <c r="L86" t="s">
        <v>61</v>
      </c>
      <c r="N86" t="s">
        <v>60</v>
      </c>
      <c r="O86" t="s">
        <v>60</v>
      </c>
      <c r="Q86">
        <f t="shared" si="12"/>
        <v>1</v>
      </c>
      <c r="R86">
        <f t="shared" si="13"/>
        <v>-1</v>
      </c>
      <c r="S86">
        <f t="shared" si="14"/>
        <v>-1</v>
      </c>
      <c r="T86"/>
      <c r="U86">
        <f t="shared" si="15"/>
        <v>1</v>
      </c>
      <c r="V86">
        <f t="shared" si="16"/>
        <v>0</v>
      </c>
      <c r="W86">
        <f t="shared" si="17"/>
        <v>-1</v>
      </c>
    </row>
    <row r="87" spans="1:23" x14ac:dyDescent="0.25">
      <c r="A87" t="s">
        <v>103</v>
      </c>
      <c r="B87" t="s">
        <v>104</v>
      </c>
      <c r="C87" t="s">
        <v>85</v>
      </c>
      <c r="E87" t="s">
        <v>66</v>
      </c>
      <c r="F87" t="s">
        <v>58</v>
      </c>
      <c r="G87" t="s">
        <v>59</v>
      </c>
      <c r="H87" t="s">
        <v>60</v>
      </c>
      <c r="I87" t="s">
        <v>60</v>
      </c>
      <c r="J87" t="s">
        <v>61</v>
      </c>
      <c r="K87" t="s">
        <v>61</v>
      </c>
      <c r="L87" t="s">
        <v>61</v>
      </c>
      <c r="N87" t="s">
        <v>60</v>
      </c>
      <c r="O87" t="s">
        <v>60</v>
      </c>
      <c r="Q87">
        <f t="shared" si="12"/>
        <v>1</v>
      </c>
      <c r="R87">
        <f t="shared" si="13"/>
        <v>-1</v>
      </c>
      <c r="S87">
        <f t="shared" si="14"/>
        <v>-1</v>
      </c>
      <c r="T87"/>
      <c r="U87">
        <f t="shared" si="15"/>
        <v>0</v>
      </c>
      <c r="V87">
        <f t="shared" si="16"/>
        <v>0</v>
      </c>
      <c r="W87">
        <f t="shared" si="17"/>
        <v>-1</v>
      </c>
    </row>
    <row r="88" spans="1:23" x14ac:dyDescent="0.25">
      <c r="A88" t="s">
        <v>105</v>
      </c>
      <c r="B88" t="s">
        <v>106</v>
      </c>
      <c r="C88" t="s">
        <v>95</v>
      </c>
      <c r="E88" t="s">
        <v>66</v>
      </c>
      <c r="F88" t="s">
        <v>58</v>
      </c>
      <c r="G88" t="s">
        <v>59</v>
      </c>
      <c r="H88" t="s">
        <v>60</v>
      </c>
      <c r="I88" t="s">
        <v>60</v>
      </c>
      <c r="J88" t="s">
        <v>61</v>
      </c>
      <c r="K88" t="s">
        <v>59</v>
      </c>
      <c r="L88" t="s">
        <v>61</v>
      </c>
      <c r="N88" t="s">
        <v>60</v>
      </c>
      <c r="O88" t="s">
        <v>60</v>
      </c>
      <c r="Q88">
        <f t="shared" si="12"/>
        <v>1</v>
      </c>
      <c r="R88">
        <f t="shared" si="13"/>
        <v>-1</v>
      </c>
      <c r="S88">
        <f t="shared" si="14"/>
        <v>-1</v>
      </c>
      <c r="T88"/>
      <c r="U88">
        <f t="shared" si="15"/>
        <v>1</v>
      </c>
      <c r="V88">
        <f t="shared" si="16"/>
        <v>0</v>
      </c>
      <c r="W88">
        <f t="shared" si="17"/>
        <v>-1</v>
      </c>
    </row>
    <row r="89" spans="1:23" x14ac:dyDescent="0.25">
      <c r="A89" t="s">
        <v>107</v>
      </c>
      <c r="B89" t="s">
        <v>108</v>
      </c>
      <c r="C89" t="s">
        <v>109</v>
      </c>
      <c r="E89" t="s">
        <v>66</v>
      </c>
      <c r="F89" t="s">
        <v>58</v>
      </c>
      <c r="G89" t="s">
        <v>59</v>
      </c>
      <c r="H89" t="s">
        <v>61</v>
      </c>
      <c r="I89" t="s">
        <v>61</v>
      </c>
      <c r="J89" t="s">
        <v>61</v>
      </c>
      <c r="K89" t="s">
        <v>60</v>
      </c>
      <c r="L89" t="s">
        <v>61</v>
      </c>
      <c r="N89" t="s">
        <v>60</v>
      </c>
      <c r="O89" t="s">
        <v>60</v>
      </c>
      <c r="Q89">
        <f t="shared" si="12"/>
        <v>1</v>
      </c>
      <c r="R89">
        <f t="shared" si="13"/>
        <v>0</v>
      </c>
      <c r="S89">
        <f t="shared" si="14"/>
        <v>0</v>
      </c>
      <c r="T89"/>
      <c r="U89">
        <f t="shared" si="15"/>
        <v>-1</v>
      </c>
      <c r="V89">
        <f t="shared" si="16"/>
        <v>0</v>
      </c>
      <c r="W89">
        <f t="shared" si="17"/>
        <v>-1</v>
      </c>
    </row>
    <row r="90" spans="1:23" x14ac:dyDescent="0.25">
      <c r="A90" t="s">
        <v>110</v>
      </c>
      <c r="B90" t="s">
        <v>111</v>
      </c>
      <c r="C90" t="s">
        <v>112</v>
      </c>
      <c r="E90" t="s">
        <v>66</v>
      </c>
      <c r="F90" t="s">
        <v>58</v>
      </c>
      <c r="G90" t="s">
        <v>59</v>
      </c>
      <c r="H90" t="s">
        <v>60</v>
      </c>
      <c r="I90" t="s">
        <v>59</v>
      </c>
      <c r="J90" t="s">
        <v>61</v>
      </c>
      <c r="K90" t="s">
        <v>59</v>
      </c>
      <c r="L90" t="s">
        <v>61</v>
      </c>
      <c r="N90" t="s">
        <v>60</v>
      </c>
      <c r="O90" t="s">
        <v>60</v>
      </c>
      <c r="Q90">
        <f t="shared" si="12"/>
        <v>1</v>
      </c>
      <c r="R90">
        <f t="shared" si="13"/>
        <v>-1</v>
      </c>
      <c r="S90">
        <f t="shared" si="14"/>
        <v>1</v>
      </c>
      <c r="T90"/>
      <c r="U90">
        <f t="shared" si="15"/>
        <v>1</v>
      </c>
      <c r="V90">
        <f t="shared" si="16"/>
        <v>0</v>
      </c>
      <c r="W90">
        <f t="shared" si="17"/>
        <v>-1</v>
      </c>
    </row>
    <row r="91" spans="1:23" x14ac:dyDescent="0.25">
      <c r="A91" t="s">
        <v>113</v>
      </c>
      <c r="B91" t="s">
        <v>114</v>
      </c>
      <c r="C91" t="s">
        <v>112</v>
      </c>
      <c r="E91" t="s">
        <v>66</v>
      </c>
      <c r="F91" t="s">
        <v>58</v>
      </c>
      <c r="G91" t="s">
        <v>59</v>
      </c>
      <c r="H91" t="s">
        <v>60</v>
      </c>
      <c r="I91" t="s">
        <v>59</v>
      </c>
      <c r="J91" t="s">
        <v>61</v>
      </c>
      <c r="K91" t="s">
        <v>61</v>
      </c>
      <c r="L91" t="s">
        <v>61</v>
      </c>
      <c r="N91" t="s">
        <v>60</v>
      </c>
      <c r="O91" t="s">
        <v>60</v>
      </c>
      <c r="Q91">
        <f t="shared" si="12"/>
        <v>1</v>
      </c>
      <c r="R91">
        <f t="shared" si="13"/>
        <v>-1</v>
      </c>
      <c r="S91">
        <f t="shared" si="14"/>
        <v>1</v>
      </c>
      <c r="T91"/>
      <c r="U91">
        <f t="shared" si="15"/>
        <v>0</v>
      </c>
      <c r="V91">
        <f t="shared" si="16"/>
        <v>0</v>
      </c>
      <c r="W91">
        <f t="shared" si="17"/>
        <v>-1</v>
      </c>
    </row>
    <row r="92" spans="1:23" x14ac:dyDescent="0.25">
      <c r="A92" t="s">
        <v>115</v>
      </c>
      <c r="B92" t="s">
        <v>116</v>
      </c>
      <c r="C92" t="s">
        <v>117</v>
      </c>
      <c r="E92" t="s">
        <v>66</v>
      </c>
      <c r="F92" t="s">
        <v>58</v>
      </c>
      <c r="G92" t="s">
        <v>61</v>
      </c>
      <c r="H92" t="s">
        <v>61</v>
      </c>
      <c r="I92" t="s">
        <v>61</v>
      </c>
      <c r="J92" t="s">
        <v>61</v>
      </c>
      <c r="K92" t="s">
        <v>61</v>
      </c>
      <c r="L92" t="s">
        <v>61</v>
      </c>
      <c r="N92" t="s">
        <v>60</v>
      </c>
      <c r="O92" t="s">
        <v>60</v>
      </c>
      <c r="Q92">
        <f t="shared" si="12"/>
        <v>0</v>
      </c>
      <c r="R92">
        <f t="shared" si="13"/>
        <v>0</v>
      </c>
      <c r="S92">
        <f t="shared" si="14"/>
        <v>0</v>
      </c>
      <c r="T92"/>
      <c r="U92">
        <f t="shared" si="15"/>
        <v>0</v>
      </c>
      <c r="V92">
        <f t="shared" si="16"/>
        <v>0</v>
      </c>
      <c r="W92">
        <f t="shared" si="17"/>
        <v>-1</v>
      </c>
    </row>
    <row r="93" spans="1:23" x14ac:dyDescent="0.25">
      <c r="A93" t="s">
        <v>118</v>
      </c>
      <c r="B93" t="s">
        <v>119</v>
      </c>
      <c r="C93" t="s">
        <v>109</v>
      </c>
      <c r="E93" t="s">
        <v>66</v>
      </c>
      <c r="F93" t="s">
        <v>58</v>
      </c>
      <c r="G93" t="s">
        <v>59</v>
      </c>
      <c r="H93" t="s">
        <v>61</v>
      </c>
      <c r="I93" t="s">
        <v>61</v>
      </c>
      <c r="J93" t="s">
        <v>61</v>
      </c>
      <c r="K93" t="s">
        <v>61</v>
      </c>
      <c r="L93" t="s">
        <v>61</v>
      </c>
      <c r="N93" t="s">
        <v>60</v>
      </c>
      <c r="O93" t="s">
        <v>60</v>
      </c>
      <c r="Q93">
        <f t="shared" si="12"/>
        <v>1</v>
      </c>
      <c r="R93">
        <f t="shared" si="13"/>
        <v>0</v>
      </c>
      <c r="S93">
        <f t="shared" si="14"/>
        <v>0</v>
      </c>
      <c r="T93"/>
      <c r="U93">
        <f t="shared" si="15"/>
        <v>0</v>
      </c>
      <c r="V93">
        <f t="shared" si="16"/>
        <v>0</v>
      </c>
      <c r="W93">
        <f t="shared" si="17"/>
        <v>-1</v>
      </c>
    </row>
    <row r="94" spans="1:23" x14ac:dyDescent="0.25">
      <c r="A94" t="s">
        <v>120</v>
      </c>
      <c r="B94" t="s">
        <v>121</v>
      </c>
      <c r="C94" t="s">
        <v>122</v>
      </c>
      <c r="E94" t="s">
        <v>66</v>
      </c>
      <c r="F94" t="s">
        <v>58</v>
      </c>
      <c r="G94" t="s">
        <v>59</v>
      </c>
      <c r="H94" t="s">
        <v>60</v>
      </c>
      <c r="I94" t="s">
        <v>60</v>
      </c>
      <c r="J94" t="s">
        <v>61</v>
      </c>
      <c r="K94" t="s">
        <v>61</v>
      </c>
      <c r="L94" t="s">
        <v>61</v>
      </c>
      <c r="N94" t="s">
        <v>60</v>
      </c>
      <c r="O94" t="s">
        <v>60</v>
      </c>
      <c r="Q94">
        <f t="shared" si="12"/>
        <v>1</v>
      </c>
      <c r="R94">
        <f t="shared" si="13"/>
        <v>-1</v>
      </c>
      <c r="S94">
        <f t="shared" si="14"/>
        <v>-1</v>
      </c>
      <c r="T94"/>
      <c r="U94">
        <f t="shared" si="15"/>
        <v>0</v>
      </c>
      <c r="V94">
        <f t="shared" si="16"/>
        <v>0</v>
      </c>
      <c r="W94">
        <f t="shared" si="17"/>
        <v>-1</v>
      </c>
    </row>
    <row r="95" spans="1:23" x14ac:dyDescent="0.25">
      <c r="A95" t="s">
        <v>123</v>
      </c>
      <c r="B95" t="s">
        <v>124</v>
      </c>
      <c r="C95" t="s">
        <v>125</v>
      </c>
      <c r="E95" t="s">
        <v>66</v>
      </c>
      <c r="F95" t="s">
        <v>58</v>
      </c>
      <c r="G95" t="s">
        <v>59</v>
      </c>
      <c r="H95" t="s">
        <v>60</v>
      </c>
      <c r="I95" t="s">
        <v>60</v>
      </c>
      <c r="J95" t="s">
        <v>61</v>
      </c>
      <c r="K95" t="s">
        <v>61</v>
      </c>
      <c r="L95" t="s">
        <v>61</v>
      </c>
      <c r="N95" t="s">
        <v>60</v>
      </c>
      <c r="O95" t="s">
        <v>60</v>
      </c>
      <c r="Q95">
        <f t="shared" si="12"/>
        <v>1</v>
      </c>
      <c r="R95">
        <f t="shared" si="13"/>
        <v>-1</v>
      </c>
      <c r="S95">
        <f t="shared" si="14"/>
        <v>-1</v>
      </c>
      <c r="T95"/>
      <c r="U95">
        <f t="shared" si="15"/>
        <v>0</v>
      </c>
      <c r="V95">
        <f t="shared" si="16"/>
        <v>0</v>
      </c>
      <c r="W95">
        <f t="shared" si="17"/>
        <v>-1</v>
      </c>
    </row>
    <row r="96" spans="1:23" x14ac:dyDescent="0.25">
      <c r="A96" t="s">
        <v>126</v>
      </c>
      <c r="B96" t="s">
        <v>91</v>
      </c>
      <c r="C96" t="s">
        <v>117</v>
      </c>
      <c r="E96" t="s">
        <v>66</v>
      </c>
      <c r="F96" t="s">
        <v>58</v>
      </c>
      <c r="G96" t="s">
        <v>61</v>
      </c>
      <c r="H96" t="s">
        <v>61</v>
      </c>
      <c r="I96" t="s">
        <v>61</v>
      </c>
      <c r="J96" t="s">
        <v>61</v>
      </c>
      <c r="K96" t="s">
        <v>61</v>
      </c>
      <c r="L96" t="s">
        <v>61</v>
      </c>
      <c r="N96" t="s">
        <v>60</v>
      </c>
      <c r="O96" t="s">
        <v>61</v>
      </c>
      <c r="Q96">
        <f t="shared" si="12"/>
        <v>0</v>
      </c>
      <c r="R96">
        <f t="shared" si="13"/>
        <v>0</v>
      </c>
      <c r="S96">
        <f t="shared" si="14"/>
        <v>0</v>
      </c>
      <c r="T96"/>
      <c r="U96">
        <f t="shared" si="15"/>
        <v>0</v>
      </c>
      <c r="V96">
        <f t="shared" si="16"/>
        <v>0</v>
      </c>
      <c r="W96">
        <f t="shared" si="17"/>
        <v>-1</v>
      </c>
    </row>
    <row r="97" spans="1:23" x14ac:dyDescent="0.25">
      <c r="A97" t="s">
        <v>127</v>
      </c>
      <c r="B97" t="s">
        <v>116</v>
      </c>
      <c r="C97" t="s">
        <v>117</v>
      </c>
      <c r="E97" t="s">
        <v>66</v>
      </c>
      <c r="F97" t="s">
        <v>58</v>
      </c>
      <c r="G97" t="s">
        <v>61</v>
      </c>
      <c r="H97" t="s">
        <v>61</v>
      </c>
      <c r="I97" t="s">
        <v>61</v>
      </c>
      <c r="J97" t="s">
        <v>61</v>
      </c>
      <c r="K97" t="s">
        <v>61</v>
      </c>
      <c r="L97" t="s">
        <v>61</v>
      </c>
      <c r="N97" t="s">
        <v>60</v>
      </c>
      <c r="O97" t="s">
        <v>60</v>
      </c>
      <c r="Q97">
        <f t="shared" si="12"/>
        <v>0</v>
      </c>
      <c r="R97">
        <f t="shared" si="13"/>
        <v>0</v>
      </c>
      <c r="S97">
        <f t="shared" si="14"/>
        <v>0</v>
      </c>
      <c r="T97"/>
      <c r="U97">
        <f t="shared" si="15"/>
        <v>0</v>
      </c>
      <c r="V97">
        <f t="shared" si="16"/>
        <v>0</v>
      </c>
      <c r="W97">
        <f t="shared" si="17"/>
        <v>-1</v>
      </c>
    </row>
    <row r="98" spans="1:23" x14ac:dyDescent="0.25">
      <c r="A98" t="s">
        <v>391</v>
      </c>
      <c r="B98" t="s">
        <v>392</v>
      </c>
      <c r="C98" t="s">
        <v>393</v>
      </c>
      <c r="E98" t="s">
        <v>66</v>
      </c>
      <c r="F98" t="s">
        <v>246</v>
      </c>
      <c r="G98" t="s">
        <v>61</v>
      </c>
      <c r="H98" t="s">
        <v>61</v>
      </c>
      <c r="I98" t="s">
        <v>61</v>
      </c>
      <c r="J98" t="s">
        <v>61</v>
      </c>
      <c r="K98" t="s">
        <v>61</v>
      </c>
      <c r="L98" t="s">
        <v>61</v>
      </c>
      <c r="N98" t="s">
        <v>60</v>
      </c>
      <c r="O98" t="s">
        <v>60</v>
      </c>
      <c r="Q98">
        <f t="shared" ref="Q98:Q129" si="18">G98*wDraagvlak*CDraagvlak</f>
        <v>0</v>
      </c>
      <c r="R98">
        <f t="shared" ref="R98:R129" si="19">H98*wImpact*CImpact</f>
        <v>0</v>
      </c>
      <c r="S98">
        <f t="shared" ref="S98:S129" si="20">I98*wBereikbaarheid*CBereikbaar</f>
        <v>0</v>
      </c>
      <c r="T98"/>
      <c r="U98">
        <f t="shared" ref="U98:U129" si="21">K98*wVerweving*CVerweving</f>
        <v>0</v>
      </c>
      <c r="V98">
        <f t="shared" ref="V98:V129" si="22">L98*wComplexiteit*CComplexiteit</f>
        <v>0</v>
      </c>
      <c r="W98">
        <f t="shared" ref="W98:W129" si="23">N98*wLeegstand*CLeegstand</f>
        <v>-1</v>
      </c>
    </row>
    <row r="99" spans="1:23" x14ac:dyDescent="0.25">
      <c r="A99" t="s">
        <v>128</v>
      </c>
      <c r="B99" t="s">
        <v>129</v>
      </c>
      <c r="C99" t="s">
        <v>130</v>
      </c>
      <c r="E99" t="s">
        <v>66</v>
      </c>
      <c r="F99" t="s">
        <v>58</v>
      </c>
      <c r="G99" t="s">
        <v>59</v>
      </c>
      <c r="H99" t="s">
        <v>60</v>
      </c>
      <c r="I99" t="s">
        <v>59</v>
      </c>
      <c r="J99" t="s">
        <v>61</v>
      </c>
      <c r="K99" t="s">
        <v>61</v>
      </c>
      <c r="L99" t="s">
        <v>61</v>
      </c>
      <c r="N99" t="s">
        <v>60</v>
      </c>
      <c r="O99" t="s">
        <v>60</v>
      </c>
      <c r="Q99">
        <f t="shared" si="18"/>
        <v>1</v>
      </c>
      <c r="R99">
        <f t="shared" si="19"/>
        <v>-1</v>
      </c>
      <c r="S99">
        <f t="shared" si="20"/>
        <v>1</v>
      </c>
      <c r="T99"/>
      <c r="U99">
        <f t="shared" si="21"/>
        <v>0</v>
      </c>
      <c r="V99">
        <f t="shared" si="22"/>
        <v>0</v>
      </c>
      <c r="W99">
        <f t="shared" si="23"/>
        <v>-1</v>
      </c>
    </row>
    <row r="100" spans="1:23" x14ac:dyDescent="0.25">
      <c r="A100" t="s">
        <v>131</v>
      </c>
      <c r="B100" t="s">
        <v>132</v>
      </c>
      <c r="C100" t="s">
        <v>133</v>
      </c>
      <c r="E100" t="s">
        <v>66</v>
      </c>
      <c r="F100" t="s">
        <v>58</v>
      </c>
      <c r="G100" t="s">
        <v>59</v>
      </c>
      <c r="H100" t="s">
        <v>60</v>
      </c>
      <c r="I100" t="s">
        <v>59</v>
      </c>
      <c r="J100" t="s">
        <v>61</v>
      </c>
      <c r="K100" t="s">
        <v>61</v>
      </c>
      <c r="L100" t="s">
        <v>61</v>
      </c>
      <c r="N100" t="s">
        <v>60</v>
      </c>
      <c r="O100" t="s">
        <v>60</v>
      </c>
      <c r="Q100">
        <f t="shared" si="18"/>
        <v>1</v>
      </c>
      <c r="R100">
        <f t="shared" si="19"/>
        <v>-1</v>
      </c>
      <c r="S100">
        <f t="shared" si="20"/>
        <v>1</v>
      </c>
      <c r="T100"/>
      <c r="U100">
        <f t="shared" si="21"/>
        <v>0</v>
      </c>
      <c r="V100">
        <f t="shared" si="22"/>
        <v>0</v>
      </c>
      <c r="W100">
        <f t="shared" si="23"/>
        <v>-1</v>
      </c>
    </row>
    <row r="101" spans="1:23" x14ac:dyDescent="0.25">
      <c r="A101" t="s">
        <v>134</v>
      </c>
      <c r="C101" t="s">
        <v>135</v>
      </c>
      <c r="E101" t="s">
        <v>66</v>
      </c>
      <c r="F101" t="s">
        <v>58</v>
      </c>
      <c r="G101" t="s">
        <v>61</v>
      </c>
      <c r="H101" t="s">
        <v>61</v>
      </c>
      <c r="I101" t="s">
        <v>61</v>
      </c>
      <c r="J101" t="s">
        <v>61</v>
      </c>
      <c r="K101" t="s">
        <v>61</v>
      </c>
      <c r="L101" t="s">
        <v>61</v>
      </c>
      <c r="N101" t="s">
        <v>60</v>
      </c>
      <c r="O101" t="s">
        <v>60</v>
      </c>
      <c r="Q101">
        <f t="shared" si="18"/>
        <v>0</v>
      </c>
      <c r="R101">
        <f t="shared" si="19"/>
        <v>0</v>
      </c>
      <c r="S101">
        <f t="shared" si="20"/>
        <v>0</v>
      </c>
      <c r="T101"/>
      <c r="U101">
        <f t="shared" si="21"/>
        <v>0</v>
      </c>
      <c r="V101">
        <f t="shared" si="22"/>
        <v>0</v>
      </c>
      <c r="W101">
        <f t="shared" si="23"/>
        <v>-1</v>
      </c>
    </row>
    <row r="102" spans="1:23" x14ac:dyDescent="0.25">
      <c r="A102" t="s">
        <v>136</v>
      </c>
      <c r="B102" t="s">
        <v>137</v>
      </c>
      <c r="C102" t="s">
        <v>135</v>
      </c>
      <c r="E102" t="s">
        <v>66</v>
      </c>
      <c r="F102" t="s">
        <v>58</v>
      </c>
      <c r="G102" t="s">
        <v>61</v>
      </c>
      <c r="H102" t="s">
        <v>61</v>
      </c>
      <c r="I102" t="s">
        <v>61</v>
      </c>
      <c r="J102" t="s">
        <v>61</v>
      </c>
      <c r="K102" t="s">
        <v>60</v>
      </c>
      <c r="L102" t="s">
        <v>61</v>
      </c>
      <c r="N102" t="s">
        <v>60</v>
      </c>
      <c r="O102" t="s">
        <v>60</v>
      </c>
      <c r="Q102">
        <f t="shared" si="18"/>
        <v>0</v>
      </c>
      <c r="R102">
        <f t="shared" si="19"/>
        <v>0</v>
      </c>
      <c r="S102">
        <f t="shared" si="20"/>
        <v>0</v>
      </c>
      <c r="T102"/>
      <c r="U102">
        <f t="shared" si="21"/>
        <v>-1</v>
      </c>
      <c r="V102">
        <f t="shared" si="22"/>
        <v>0</v>
      </c>
      <c r="W102">
        <f t="shared" si="23"/>
        <v>-1</v>
      </c>
    </row>
    <row r="103" spans="1:23" x14ac:dyDescent="0.25">
      <c r="A103" t="s">
        <v>138</v>
      </c>
      <c r="C103" t="s">
        <v>139</v>
      </c>
      <c r="E103" t="s">
        <v>66</v>
      </c>
      <c r="F103" t="s">
        <v>58</v>
      </c>
      <c r="G103" t="s">
        <v>59</v>
      </c>
      <c r="H103" t="s">
        <v>60</v>
      </c>
      <c r="I103" t="s">
        <v>59</v>
      </c>
      <c r="J103" t="s">
        <v>61</v>
      </c>
      <c r="K103" t="s">
        <v>59</v>
      </c>
      <c r="L103" t="s">
        <v>61</v>
      </c>
      <c r="N103" t="s">
        <v>60</v>
      </c>
      <c r="O103" t="s">
        <v>60</v>
      </c>
      <c r="Q103">
        <f t="shared" si="18"/>
        <v>1</v>
      </c>
      <c r="R103">
        <f t="shared" si="19"/>
        <v>-1</v>
      </c>
      <c r="S103">
        <f t="shared" si="20"/>
        <v>1</v>
      </c>
      <c r="T103"/>
      <c r="U103">
        <f t="shared" si="21"/>
        <v>1</v>
      </c>
      <c r="V103">
        <f t="shared" si="22"/>
        <v>0</v>
      </c>
      <c r="W103">
        <f t="shared" si="23"/>
        <v>-1</v>
      </c>
    </row>
    <row r="104" spans="1:23" x14ac:dyDescent="0.25">
      <c r="A104" t="s">
        <v>140</v>
      </c>
      <c r="C104" t="s">
        <v>141</v>
      </c>
      <c r="E104" t="s">
        <v>66</v>
      </c>
      <c r="F104" t="s">
        <v>58</v>
      </c>
      <c r="G104" t="s">
        <v>61</v>
      </c>
      <c r="H104" t="s">
        <v>61</v>
      </c>
      <c r="I104" t="s">
        <v>61</v>
      </c>
      <c r="J104" t="s">
        <v>61</v>
      </c>
      <c r="K104" t="s">
        <v>61</v>
      </c>
      <c r="L104" t="s">
        <v>61</v>
      </c>
      <c r="N104" t="s">
        <v>60</v>
      </c>
      <c r="O104" t="s">
        <v>60</v>
      </c>
      <c r="Q104">
        <f t="shared" si="18"/>
        <v>0</v>
      </c>
      <c r="R104">
        <f t="shared" si="19"/>
        <v>0</v>
      </c>
      <c r="S104">
        <f t="shared" si="20"/>
        <v>0</v>
      </c>
      <c r="T104"/>
      <c r="U104">
        <f t="shared" si="21"/>
        <v>0</v>
      </c>
      <c r="V104">
        <f t="shared" si="22"/>
        <v>0</v>
      </c>
      <c r="W104">
        <f t="shared" si="23"/>
        <v>-1</v>
      </c>
    </row>
    <row r="105" spans="1:23" x14ac:dyDescent="0.25">
      <c r="A105" t="s">
        <v>142</v>
      </c>
      <c r="B105" t="s">
        <v>143</v>
      </c>
      <c r="C105" t="s">
        <v>141</v>
      </c>
      <c r="E105" t="s">
        <v>66</v>
      </c>
      <c r="F105" t="s">
        <v>58</v>
      </c>
      <c r="G105" t="s">
        <v>61</v>
      </c>
      <c r="H105" t="s">
        <v>61</v>
      </c>
      <c r="I105" t="s">
        <v>61</v>
      </c>
      <c r="J105" t="s">
        <v>61</v>
      </c>
      <c r="K105" t="s">
        <v>59</v>
      </c>
      <c r="L105" t="s">
        <v>61</v>
      </c>
      <c r="N105" t="s">
        <v>60</v>
      </c>
      <c r="O105" t="s">
        <v>60</v>
      </c>
      <c r="Q105">
        <f t="shared" si="18"/>
        <v>0</v>
      </c>
      <c r="R105">
        <f t="shared" si="19"/>
        <v>0</v>
      </c>
      <c r="S105">
        <f t="shared" si="20"/>
        <v>0</v>
      </c>
      <c r="T105"/>
      <c r="U105">
        <f t="shared" si="21"/>
        <v>1</v>
      </c>
      <c r="V105">
        <f t="shared" si="22"/>
        <v>0</v>
      </c>
      <c r="W105">
        <f t="shared" si="23"/>
        <v>-1</v>
      </c>
    </row>
    <row r="106" spans="1:23" x14ac:dyDescent="0.25">
      <c r="A106" t="s">
        <v>144</v>
      </c>
      <c r="B106" t="s">
        <v>145</v>
      </c>
      <c r="C106" t="s">
        <v>133</v>
      </c>
      <c r="E106" t="s">
        <v>66</v>
      </c>
      <c r="F106" t="s">
        <v>58</v>
      </c>
      <c r="G106" t="s">
        <v>59</v>
      </c>
      <c r="H106" t="s">
        <v>60</v>
      </c>
      <c r="I106" t="s">
        <v>61</v>
      </c>
      <c r="J106" t="s">
        <v>61</v>
      </c>
      <c r="K106" t="s">
        <v>61</v>
      </c>
      <c r="L106" t="s">
        <v>61</v>
      </c>
      <c r="N106" t="s">
        <v>60</v>
      </c>
      <c r="O106" t="s">
        <v>60</v>
      </c>
      <c r="Q106">
        <f t="shared" si="18"/>
        <v>1</v>
      </c>
      <c r="R106">
        <f t="shared" si="19"/>
        <v>-1</v>
      </c>
      <c r="S106">
        <f t="shared" si="20"/>
        <v>0</v>
      </c>
      <c r="T106"/>
      <c r="U106">
        <f t="shared" si="21"/>
        <v>0</v>
      </c>
      <c r="V106">
        <f t="shared" si="22"/>
        <v>0</v>
      </c>
      <c r="W106">
        <f t="shared" si="23"/>
        <v>-1</v>
      </c>
    </row>
    <row r="107" spans="1:23" x14ac:dyDescent="0.25">
      <c r="A107" t="s">
        <v>146</v>
      </c>
      <c r="B107" t="s">
        <v>147</v>
      </c>
      <c r="C107" t="s">
        <v>148</v>
      </c>
      <c r="E107" t="s">
        <v>66</v>
      </c>
      <c r="F107" t="s">
        <v>58</v>
      </c>
      <c r="G107" t="s">
        <v>59</v>
      </c>
      <c r="H107" t="s">
        <v>60</v>
      </c>
      <c r="I107" t="s">
        <v>61</v>
      </c>
      <c r="J107" t="s">
        <v>61</v>
      </c>
      <c r="K107" t="s">
        <v>59</v>
      </c>
      <c r="L107" t="s">
        <v>61</v>
      </c>
      <c r="N107" t="s">
        <v>60</v>
      </c>
      <c r="O107" t="s">
        <v>60</v>
      </c>
      <c r="Q107">
        <f t="shared" si="18"/>
        <v>1</v>
      </c>
      <c r="R107">
        <f t="shared" si="19"/>
        <v>-1</v>
      </c>
      <c r="S107">
        <f t="shared" si="20"/>
        <v>0</v>
      </c>
      <c r="T107"/>
      <c r="U107">
        <f t="shared" si="21"/>
        <v>1</v>
      </c>
      <c r="V107">
        <f t="shared" si="22"/>
        <v>0</v>
      </c>
      <c r="W107">
        <f t="shared" si="23"/>
        <v>-1</v>
      </c>
    </row>
    <row r="108" spans="1:23" x14ac:dyDescent="0.25">
      <c r="A108" t="s">
        <v>149</v>
      </c>
      <c r="C108" t="s">
        <v>133</v>
      </c>
      <c r="E108" t="s">
        <v>66</v>
      </c>
      <c r="F108" t="s">
        <v>58</v>
      </c>
      <c r="G108" t="s">
        <v>59</v>
      </c>
      <c r="H108" t="s">
        <v>60</v>
      </c>
      <c r="I108" t="s">
        <v>61</v>
      </c>
      <c r="J108" t="s">
        <v>61</v>
      </c>
      <c r="K108" t="s">
        <v>61</v>
      </c>
      <c r="L108" t="s">
        <v>61</v>
      </c>
      <c r="N108" t="s">
        <v>60</v>
      </c>
      <c r="O108" t="s">
        <v>60</v>
      </c>
      <c r="Q108">
        <f t="shared" si="18"/>
        <v>1</v>
      </c>
      <c r="R108">
        <f t="shared" si="19"/>
        <v>-1</v>
      </c>
      <c r="S108">
        <f t="shared" si="20"/>
        <v>0</v>
      </c>
      <c r="T108"/>
      <c r="U108">
        <f t="shared" si="21"/>
        <v>0</v>
      </c>
      <c r="V108">
        <f t="shared" si="22"/>
        <v>0</v>
      </c>
      <c r="W108">
        <f t="shared" si="23"/>
        <v>-1</v>
      </c>
    </row>
    <row r="109" spans="1:23" x14ac:dyDescent="0.25">
      <c r="A109" t="s">
        <v>150</v>
      </c>
      <c r="B109" t="s">
        <v>151</v>
      </c>
      <c r="C109" t="s">
        <v>133</v>
      </c>
      <c r="E109" t="s">
        <v>66</v>
      </c>
      <c r="F109" t="s">
        <v>58</v>
      </c>
      <c r="G109" t="s">
        <v>59</v>
      </c>
      <c r="H109" t="s">
        <v>60</v>
      </c>
      <c r="I109" t="s">
        <v>59</v>
      </c>
      <c r="J109" t="s">
        <v>61</v>
      </c>
      <c r="K109" t="s">
        <v>59</v>
      </c>
      <c r="L109" t="s">
        <v>61</v>
      </c>
      <c r="N109" t="s">
        <v>60</v>
      </c>
      <c r="O109" t="s">
        <v>60</v>
      </c>
      <c r="Q109">
        <f t="shared" si="18"/>
        <v>1</v>
      </c>
      <c r="R109">
        <f t="shared" si="19"/>
        <v>-1</v>
      </c>
      <c r="S109">
        <f t="shared" si="20"/>
        <v>1</v>
      </c>
      <c r="T109"/>
      <c r="U109">
        <f t="shared" si="21"/>
        <v>1</v>
      </c>
      <c r="V109">
        <f t="shared" si="22"/>
        <v>0</v>
      </c>
      <c r="W109">
        <f t="shared" si="23"/>
        <v>-1</v>
      </c>
    </row>
    <row r="110" spans="1:23" x14ac:dyDescent="0.25">
      <c r="A110" t="s">
        <v>152</v>
      </c>
      <c r="B110" t="s">
        <v>145</v>
      </c>
      <c r="C110" t="s">
        <v>135</v>
      </c>
      <c r="E110" t="s">
        <v>66</v>
      </c>
      <c r="F110" t="s">
        <v>58</v>
      </c>
      <c r="G110" t="s">
        <v>59</v>
      </c>
      <c r="H110" t="s">
        <v>60</v>
      </c>
      <c r="I110" t="s">
        <v>61</v>
      </c>
      <c r="J110" t="s">
        <v>61</v>
      </c>
      <c r="K110" t="s">
        <v>61</v>
      </c>
      <c r="L110" t="s">
        <v>61</v>
      </c>
      <c r="N110" t="s">
        <v>60</v>
      </c>
      <c r="O110" t="s">
        <v>60</v>
      </c>
      <c r="Q110">
        <f t="shared" si="18"/>
        <v>1</v>
      </c>
      <c r="R110">
        <f t="shared" si="19"/>
        <v>-1</v>
      </c>
      <c r="S110">
        <f t="shared" si="20"/>
        <v>0</v>
      </c>
      <c r="T110"/>
      <c r="U110">
        <f t="shared" si="21"/>
        <v>0</v>
      </c>
      <c r="V110">
        <f t="shared" si="22"/>
        <v>0</v>
      </c>
      <c r="W110">
        <f t="shared" si="23"/>
        <v>-1</v>
      </c>
    </row>
    <row r="111" spans="1:23" x14ac:dyDescent="0.25">
      <c r="A111" t="s">
        <v>153</v>
      </c>
      <c r="C111" t="s">
        <v>135</v>
      </c>
      <c r="E111" t="s">
        <v>66</v>
      </c>
      <c r="F111" t="s">
        <v>58</v>
      </c>
      <c r="G111" t="s">
        <v>61</v>
      </c>
      <c r="H111" t="s">
        <v>61</v>
      </c>
      <c r="I111" t="s">
        <v>61</v>
      </c>
      <c r="J111" t="s">
        <v>61</v>
      </c>
      <c r="K111" t="s">
        <v>61</v>
      </c>
      <c r="L111" t="s">
        <v>61</v>
      </c>
      <c r="N111" t="s">
        <v>60</v>
      </c>
      <c r="O111" t="s">
        <v>60</v>
      </c>
      <c r="Q111">
        <f t="shared" si="18"/>
        <v>0</v>
      </c>
      <c r="R111">
        <f t="shared" si="19"/>
        <v>0</v>
      </c>
      <c r="S111">
        <f t="shared" si="20"/>
        <v>0</v>
      </c>
      <c r="T111"/>
      <c r="U111">
        <f t="shared" si="21"/>
        <v>0</v>
      </c>
      <c r="V111">
        <f t="shared" si="22"/>
        <v>0</v>
      </c>
      <c r="W111">
        <f t="shared" si="23"/>
        <v>-1</v>
      </c>
    </row>
    <row r="112" spans="1:23" x14ac:dyDescent="0.25">
      <c r="A112" t="s">
        <v>154</v>
      </c>
      <c r="C112" t="s">
        <v>135</v>
      </c>
      <c r="E112" t="s">
        <v>66</v>
      </c>
      <c r="F112" t="s">
        <v>58</v>
      </c>
      <c r="G112" t="s">
        <v>61</v>
      </c>
      <c r="H112" t="s">
        <v>61</v>
      </c>
      <c r="I112" t="s">
        <v>61</v>
      </c>
      <c r="J112" t="s">
        <v>61</v>
      </c>
      <c r="K112" t="s">
        <v>61</v>
      </c>
      <c r="L112" t="s">
        <v>61</v>
      </c>
      <c r="N112" t="s">
        <v>60</v>
      </c>
      <c r="O112" t="s">
        <v>60</v>
      </c>
      <c r="Q112">
        <f t="shared" si="18"/>
        <v>0</v>
      </c>
      <c r="R112">
        <f t="shared" si="19"/>
        <v>0</v>
      </c>
      <c r="S112">
        <f t="shared" si="20"/>
        <v>0</v>
      </c>
      <c r="T112"/>
      <c r="U112">
        <f t="shared" si="21"/>
        <v>0</v>
      </c>
      <c r="V112">
        <f t="shared" si="22"/>
        <v>0</v>
      </c>
      <c r="W112">
        <f t="shared" si="23"/>
        <v>-1</v>
      </c>
    </row>
    <row r="113" spans="1:23" x14ac:dyDescent="0.25">
      <c r="A113" t="s">
        <v>155</v>
      </c>
      <c r="B113" t="s">
        <v>156</v>
      </c>
      <c r="C113" t="s">
        <v>135</v>
      </c>
      <c r="E113" t="s">
        <v>66</v>
      </c>
      <c r="F113" t="s">
        <v>58</v>
      </c>
      <c r="G113" t="s">
        <v>61</v>
      </c>
      <c r="H113" t="s">
        <v>61</v>
      </c>
      <c r="I113" t="s">
        <v>61</v>
      </c>
      <c r="J113" t="s">
        <v>61</v>
      </c>
      <c r="K113" t="s">
        <v>61</v>
      </c>
      <c r="L113" t="s">
        <v>61</v>
      </c>
      <c r="N113" t="s">
        <v>60</v>
      </c>
      <c r="O113" t="s">
        <v>60</v>
      </c>
      <c r="Q113">
        <f t="shared" si="18"/>
        <v>0</v>
      </c>
      <c r="R113">
        <f t="shared" si="19"/>
        <v>0</v>
      </c>
      <c r="S113">
        <f t="shared" si="20"/>
        <v>0</v>
      </c>
      <c r="T113"/>
      <c r="U113">
        <f t="shared" si="21"/>
        <v>0</v>
      </c>
      <c r="V113">
        <f t="shared" si="22"/>
        <v>0</v>
      </c>
      <c r="W113">
        <f t="shared" si="23"/>
        <v>-1</v>
      </c>
    </row>
    <row r="114" spans="1:23" x14ac:dyDescent="0.25">
      <c r="A114" t="s">
        <v>157</v>
      </c>
      <c r="C114" t="s">
        <v>135</v>
      </c>
      <c r="E114" t="s">
        <v>66</v>
      </c>
      <c r="F114" t="s">
        <v>58</v>
      </c>
      <c r="G114" t="s">
        <v>61</v>
      </c>
      <c r="H114" t="s">
        <v>61</v>
      </c>
      <c r="I114" t="s">
        <v>61</v>
      </c>
      <c r="J114" t="s">
        <v>61</v>
      </c>
      <c r="K114" t="s">
        <v>61</v>
      </c>
      <c r="L114" t="s">
        <v>61</v>
      </c>
      <c r="N114" t="s">
        <v>60</v>
      </c>
      <c r="O114" t="s">
        <v>60</v>
      </c>
      <c r="Q114">
        <f t="shared" si="18"/>
        <v>0</v>
      </c>
      <c r="R114">
        <f t="shared" si="19"/>
        <v>0</v>
      </c>
      <c r="S114">
        <f t="shared" si="20"/>
        <v>0</v>
      </c>
      <c r="T114"/>
      <c r="U114">
        <f t="shared" si="21"/>
        <v>0</v>
      </c>
      <c r="V114">
        <f t="shared" si="22"/>
        <v>0</v>
      </c>
      <c r="W114">
        <f t="shared" si="23"/>
        <v>-1</v>
      </c>
    </row>
    <row r="115" spans="1:23" x14ac:dyDescent="0.25">
      <c r="A115" t="s">
        <v>158</v>
      </c>
      <c r="B115" t="s">
        <v>159</v>
      </c>
      <c r="C115" t="s">
        <v>160</v>
      </c>
      <c r="E115" t="s">
        <v>66</v>
      </c>
      <c r="F115" t="s">
        <v>58</v>
      </c>
      <c r="G115" t="s">
        <v>59</v>
      </c>
      <c r="H115" t="s">
        <v>60</v>
      </c>
      <c r="I115" t="s">
        <v>61</v>
      </c>
      <c r="J115" t="s">
        <v>61</v>
      </c>
      <c r="K115" t="s">
        <v>61</v>
      </c>
      <c r="L115" t="s">
        <v>61</v>
      </c>
      <c r="N115" t="s">
        <v>60</v>
      </c>
      <c r="O115" t="s">
        <v>60</v>
      </c>
      <c r="Q115">
        <f t="shared" si="18"/>
        <v>1</v>
      </c>
      <c r="R115">
        <f t="shared" si="19"/>
        <v>-1</v>
      </c>
      <c r="S115">
        <f t="shared" si="20"/>
        <v>0</v>
      </c>
      <c r="T115"/>
      <c r="U115">
        <f t="shared" si="21"/>
        <v>0</v>
      </c>
      <c r="V115">
        <f t="shared" si="22"/>
        <v>0</v>
      </c>
      <c r="W115">
        <f t="shared" si="23"/>
        <v>-1</v>
      </c>
    </row>
    <row r="116" spans="1:23" x14ac:dyDescent="0.25">
      <c r="A116" t="s">
        <v>161</v>
      </c>
      <c r="B116" t="s">
        <v>162</v>
      </c>
      <c r="C116" t="s">
        <v>163</v>
      </c>
      <c r="E116" t="s">
        <v>66</v>
      </c>
      <c r="F116" t="s">
        <v>58</v>
      </c>
      <c r="G116" t="s">
        <v>59</v>
      </c>
      <c r="H116" t="s">
        <v>61</v>
      </c>
      <c r="I116" t="s">
        <v>59</v>
      </c>
      <c r="J116" t="s">
        <v>61</v>
      </c>
      <c r="K116" t="s">
        <v>61</v>
      </c>
      <c r="L116" t="s">
        <v>61</v>
      </c>
      <c r="N116" t="s">
        <v>60</v>
      </c>
      <c r="O116" t="s">
        <v>61</v>
      </c>
      <c r="Q116">
        <f t="shared" si="18"/>
        <v>1</v>
      </c>
      <c r="R116">
        <f t="shared" si="19"/>
        <v>0</v>
      </c>
      <c r="S116">
        <f t="shared" si="20"/>
        <v>1</v>
      </c>
      <c r="T116"/>
      <c r="U116">
        <f t="shared" si="21"/>
        <v>0</v>
      </c>
      <c r="V116">
        <f t="shared" si="22"/>
        <v>0</v>
      </c>
      <c r="W116">
        <f t="shared" si="23"/>
        <v>-1</v>
      </c>
    </row>
    <row r="117" spans="1:23" x14ac:dyDescent="0.25">
      <c r="A117" t="s">
        <v>164</v>
      </c>
      <c r="B117" t="s">
        <v>165</v>
      </c>
      <c r="C117" t="s">
        <v>166</v>
      </c>
      <c r="E117" t="s">
        <v>66</v>
      </c>
      <c r="F117" t="s">
        <v>58</v>
      </c>
      <c r="G117" t="s">
        <v>59</v>
      </c>
      <c r="H117" t="s">
        <v>60</v>
      </c>
      <c r="I117" t="s">
        <v>61</v>
      </c>
      <c r="J117" t="s">
        <v>61</v>
      </c>
      <c r="K117" t="s">
        <v>61</v>
      </c>
      <c r="L117" t="s">
        <v>61</v>
      </c>
      <c r="N117" t="s">
        <v>60</v>
      </c>
      <c r="O117" t="s">
        <v>60</v>
      </c>
      <c r="Q117">
        <f t="shared" si="18"/>
        <v>1</v>
      </c>
      <c r="R117">
        <f t="shared" si="19"/>
        <v>-1</v>
      </c>
      <c r="S117">
        <f t="shared" si="20"/>
        <v>0</v>
      </c>
      <c r="T117"/>
      <c r="U117">
        <f t="shared" si="21"/>
        <v>0</v>
      </c>
      <c r="V117">
        <f t="shared" si="22"/>
        <v>0</v>
      </c>
      <c r="W117">
        <f t="shared" si="23"/>
        <v>-1</v>
      </c>
    </row>
    <row r="118" spans="1:23" x14ac:dyDescent="0.25">
      <c r="A118" t="s">
        <v>167</v>
      </c>
      <c r="B118" t="s">
        <v>168</v>
      </c>
      <c r="C118" t="s">
        <v>169</v>
      </c>
      <c r="E118" t="s">
        <v>66</v>
      </c>
      <c r="F118" t="s">
        <v>58</v>
      </c>
      <c r="G118" t="s">
        <v>59</v>
      </c>
      <c r="H118" t="s">
        <v>60</v>
      </c>
      <c r="I118" t="s">
        <v>59</v>
      </c>
      <c r="J118" t="s">
        <v>61</v>
      </c>
      <c r="K118" t="s">
        <v>59</v>
      </c>
      <c r="L118" t="s">
        <v>61</v>
      </c>
      <c r="N118" t="s">
        <v>60</v>
      </c>
      <c r="O118" t="s">
        <v>60</v>
      </c>
      <c r="Q118">
        <f t="shared" si="18"/>
        <v>1</v>
      </c>
      <c r="R118">
        <f t="shared" si="19"/>
        <v>-1</v>
      </c>
      <c r="S118">
        <f t="shared" si="20"/>
        <v>1</v>
      </c>
      <c r="T118"/>
      <c r="U118">
        <f t="shared" si="21"/>
        <v>1</v>
      </c>
      <c r="V118">
        <f t="shared" si="22"/>
        <v>0</v>
      </c>
      <c r="W118">
        <f t="shared" si="23"/>
        <v>-1</v>
      </c>
    </row>
    <row r="119" spans="1:23" x14ac:dyDescent="0.25">
      <c r="A119" t="s">
        <v>170</v>
      </c>
      <c r="B119" t="s">
        <v>171</v>
      </c>
      <c r="C119" t="s">
        <v>172</v>
      </c>
      <c r="E119" t="s">
        <v>66</v>
      </c>
      <c r="F119" t="s">
        <v>58</v>
      </c>
      <c r="G119" t="s">
        <v>59</v>
      </c>
      <c r="H119" t="s">
        <v>60</v>
      </c>
      <c r="I119" t="s">
        <v>59</v>
      </c>
      <c r="J119" t="s">
        <v>61</v>
      </c>
      <c r="K119" t="s">
        <v>59</v>
      </c>
      <c r="L119" t="s">
        <v>61</v>
      </c>
      <c r="N119" t="s">
        <v>60</v>
      </c>
      <c r="O119" t="s">
        <v>60</v>
      </c>
      <c r="Q119">
        <f t="shared" si="18"/>
        <v>1</v>
      </c>
      <c r="R119">
        <f t="shared" si="19"/>
        <v>-1</v>
      </c>
      <c r="S119">
        <f t="shared" si="20"/>
        <v>1</v>
      </c>
      <c r="T119"/>
      <c r="U119">
        <f t="shared" si="21"/>
        <v>1</v>
      </c>
      <c r="V119">
        <f t="shared" si="22"/>
        <v>0</v>
      </c>
      <c r="W119">
        <f t="shared" si="23"/>
        <v>-1</v>
      </c>
    </row>
    <row r="120" spans="1:23" x14ac:dyDescent="0.25">
      <c r="A120" t="s">
        <v>394</v>
      </c>
      <c r="B120" t="s">
        <v>395</v>
      </c>
      <c r="C120" t="s">
        <v>249</v>
      </c>
      <c r="E120" t="s">
        <v>66</v>
      </c>
      <c r="F120" t="s">
        <v>246</v>
      </c>
      <c r="G120" t="s">
        <v>60</v>
      </c>
      <c r="H120" t="s">
        <v>61</v>
      </c>
      <c r="I120" t="s">
        <v>59</v>
      </c>
      <c r="J120" t="s">
        <v>61</v>
      </c>
      <c r="K120" t="s">
        <v>61</v>
      </c>
      <c r="L120" t="s">
        <v>61</v>
      </c>
      <c r="N120" t="s">
        <v>60</v>
      </c>
      <c r="O120" t="s">
        <v>61</v>
      </c>
      <c r="Q120">
        <f t="shared" si="18"/>
        <v>-1</v>
      </c>
      <c r="R120">
        <f t="shared" si="19"/>
        <v>0</v>
      </c>
      <c r="S120">
        <f t="shared" si="20"/>
        <v>1</v>
      </c>
      <c r="T120"/>
      <c r="U120">
        <f t="shared" si="21"/>
        <v>0</v>
      </c>
      <c r="V120">
        <f t="shared" si="22"/>
        <v>0</v>
      </c>
      <c r="W120">
        <f t="shared" si="23"/>
        <v>-1</v>
      </c>
    </row>
    <row r="121" spans="1:23" x14ac:dyDescent="0.25">
      <c r="A121" t="s">
        <v>396</v>
      </c>
      <c r="B121" t="s">
        <v>397</v>
      </c>
      <c r="C121" t="s">
        <v>398</v>
      </c>
      <c r="E121" t="s">
        <v>66</v>
      </c>
      <c r="F121" t="s">
        <v>246</v>
      </c>
      <c r="G121" t="s">
        <v>61</v>
      </c>
      <c r="H121" t="s">
        <v>59</v>
      </c>
      <c r="I121" t="s">
        <v>60</v>
      </c>
      <c r="J121" t="s">
        <v>61</v>
      </c>
      <c r="K121" t="s">
        <v>61</v>
      </c>
      <c r="L121" t="s">
        <v>61</v>
      </c>
      <c r="N121" t="s">
        <v>60</v>
      </c>
      <c r="O121" t="s">
        <v>59</v>
      </c>
      <c r="Q121">
        <f t="shared" si="18"/>
        <v>0</v>
      </c>
      <c r="R121">
        <f t="shared" si="19"/>
        <v>1</v>
      </c>
      <c r="S121">
        <f t="shared" si="20"/>
        <v>-1</v>
      </c>
      <c r="T121"/>
      <c r="U121">
        <f t="shared" si="21"/>
        <v>0</v>
      </c>
      <c r="V121">
        <f t="shared" si="22"/>
        <v>0</v>
      </c>
      <c r="W121">
        <f t="shared" si="23"/>
        <v>-1</v>
      </c>
    </row>
    <row r="122" spans="1:23" x14ac:dyDescent="0.25">
      <c r="A122" t="s">
        <v>399</v>
      </c>
      <c r="B122" t="s">
        <v>400</v>
      </c>
      <c r="E122" t="s">
        <v>66</v>
      </c>
      <c r="F122" t="s">
        <v>246</v>
      </c>
      <c r="G122" t="s">
        <v>61</v>
      </c>
      <c r="H122" t="s">
        <v>61</v>
      </c>
      <c r="I122" t="s">
        <v>60</v>
      </c>
      <c r="J122" t="s">
        <v>61</v>
      </c>
      <c r="K122" t="s">
        <v>60</v>
      </c>
      <c r="L122" t="s">
        <v>61</v>
      </c>
      <c r="N122" t="s">
        <v>60</v>
      </c>
      <c r="O122" t="s">
        <v>61</v>
      </c>
      <c r="Q122">
        <f t="shared" si="18"/>
        <v>0</v>
      </c>
      <c r="R122">
        <f t="shared" si="19"/>
        <v>0</v>
      </c>
      <c r="S122">
        <f t="shared" si="20"/>
        <v>-1</v>
      </c>
      <c r="T122"/>
      <c r="U122">
        <f t="shared" si="21"/>
        <v>-1</v>
      </c>
      <c r="V122">
        <f t="shared" si="22"/>
        <v>0</v>
      </c>
      <c r="W122">
        <f t="shared" si="23"/>
        <v>-1</v>
      </c>
    </row>
    <row r="123" spans="1:23" x14ac:dyDescent="0.25">
      <c r="A123" t="s">
        <v>401</v>
      </c>
      <c r="B123" t="s">
        <v>402</v>
      </c>
      <c r="C123" t="s">
        <v>403</v>
      </c>
      <c r="E123" t="s">
        <v>66</v>
      </c>
      <c r="F123" t="s">
        <v>246</v>
      </c>
      <c r="G123" t="s">
        <v>60</v>
      </c>
      <c r="H123" t="s">
        <v>61</v>
      </c>
      <c r="I123" t="s">
        <v>60</v>
      </c>
      <c r="J123" t="s">
        <v>61</v>
      </c>
      <c r="K123" t="s">
        <v>60</v>
      </c>
      <c r="L123" t="s">
        <v>61</v>
      </c>
      <c r="N123" t="s">
        <v>60</v>
      </c>
      <c r="O123" t="s">
        <v>59</v>
      </c>
      <c r="Q123">
        <f t="shared" si="18"/>
        <v>-1</v>
      </c>
      <c r="R123">
        <f t="shared" si="19"/>
        <v>0</v>
      </c>
      <c r="S123">
        <f t="shared" si="20"/>
        <v>-1</v>
      </c>
      <c r="T123"/>
      <c r="U123">
        <f t="shared" si="21"/>
        <v>-1</v>
      </c>
      <c r="V123">
        <f t="shared" si="22"/>
        <v>0</v>
      </c>
      <c r="W123">
        <f t="shared" si="23"/>
        <v>-1</v>
      </c>
    </row>
    <row r="124" spans="1:23" x14ac:dyDescent="0.25">
      <c r="A124" t="s">
        <v>404</v>
      </c>
      <c r="B124" t="s">
        <v>405</v>
      </c>
      <c r="C124" t="s">
        <v>406</v>
      </c>
      <c r="E124" t="s">
        <v>1</v>
      </c>
      <c r="F124" t="s">
        <v>246</v>
      </c>
      <c r="G124" t="s">
        <v>61</v>
      </c>
      <c r="H124" t="s">
        <v>61</v>
      </c>
      <c r="I124" t="s">
        <v>61</v>
      </c>
      <c r="J124" t="s">
        <v>61</v>
      </c>
      <c r="K124" t="s">
        <v>60</v>
      </c>
      <c r="L124" t="s">
        <v>61</v>
      </c>
      <c r="N124" t="s">
        <v>59</v>
      </c>
      <c r="O124" t="s">
        <v>59</v>
      </c>
      <c r="Q124">
        <f t="shared" si="18"/>
        <v>0</v>
      </c>
      <c r="R124">
        <f t="shared" si="19"/>
        <v>0</v>
      </c>
      <c r="S124">
        <f t="shared" si="20"/>
        <v>0</v>
      </c>
      <c r="T124"/>
      <c r="U124">
        <f t="shared" si="21"/>
        <v>-1</v>
      </c>
      <c r="V124">
        <f t="shared" si="22"/>
        <v>0</v>
      </c>
      <c r="W124">
        <f t="shared" si="23"/>
        <v>1</v>
      </c>
    </row>
    <row r="125" spans="1:23" x14ac:dyDescent="0.25">
      <c r="A125" t="s">
        <v>407</v>
      </c>
      <c r="B125" t="s">
        <v>408</v>
      </c>
      <c r="C125" t="s">
        <v>409</v>
      </c>
      <c r="E125" t="s">
        <v>1</v>
      </c>
      <c r="F125" t="s">
        <v>246</v>
      </c>
      <c r="G125" t="s">
        <v>59</v>
      </c>
      <c r="H125" t="s">
        <v>61</v>
      </c>
      <c r="I125" t="s">
        <v>59</v>
      </c>
      <c r="J125" t="s">
        <v>61</v>
      </c>
      <c r="K125" t="s">
        <v>61</v>
      </c>
      <c r="L125" t="s">
        <v>61</v>
      </c>
      <c r="N125" t="s">
        <v>59</v>
      </c>
      <c r="O125" t="s">
        <v>59</v>
      </c>
      <c r="Q125">
        <f t="shared" si="18"/>
        <v>1</v>
      </c>
      <c r="R125">
        <f t="shared" si="19"/>
        <v>0</v>
      </c>
      <c r="S125">
        <f t="shared" si="20"/>
        <v>1</v>
      </c>
      <c r="T125"/>
      <c r="U125">
        <f t="shared" si="21"/>
        <v>0</v>
      </c>
      <c r="V125">
        <f t="shared" si="22"/>
        <v>0</v>
      </c>
      <c r="W125">
        <f t="shared" si="23"/>
        <v>1</v>
      </c>
    </row>
    <row r="126" spans="1:23" x14ac:dyDescent="0.25">
      <c r="A126" t="s">
        <v>410</v>
      </c>
      <c r="B126" t="s">
        <v>411</v>
      </c>
      <c r="C126" t="s">
        <v>412</v>
      </c>
      <c r="E126" t="s">
        <v>66</v>
      </c>
      <c r="F126" t="s">
        <v>246</v>
      </c>
      <c r="G126" t="s">
        <v>59</v>
      </c>
      <c r="H126" t="s">
        <v>59</v>
      </c>
      <c r="I126" t="s">
        <v>61</v>
      </c>
      <c r="J126" t="s">
        <v>61</v>
      </c>
      <c r="K126" t="s">
        <v>61</v>
      </c>
      <c r="L126" t="s">
        <v>61</v>
      </c>
      <c r="N126" t="s">
        <v>60</v>
      </c>
      <c r="O126" t="s">
        <v>59</v>
      </c>
      <c r="Q126">
        <f t="shared" si="18"/>
        <v>1</v>
      </c>
      <c r="R126">
        <f t="shared" si="19"/>
        <v>1</v>
      </c>
      <c r="S126">
        <f t="shared" si="20"/>
        <v>0</v>
      </c>
      <c r="T126"/>
      <c r="U126">
        <f t="shared" si="21"/>
        <v>0</v>
      </c>
      <c r="V126">
        <f t="shared" si="22"/>
        <v>0</v>
      </c>
      <c r="W126">
        <f t="shared" si="23"/>
        <v>-1</v>
      </c>
    </row>
    <row r="127" spans="1:23" x14ac:dyDescent="0.25">
      <c r="A127" t="s">
        <v>413</v>
      </c>
      <c r="B127" t="s">
        <v>414</v>
      </c>
      <c r="C127" t="s">
        <v>415</v>
      </c>
      <c r="E127" t="s">
        <v>66</v>
      </c>
      <c r="F127" t="s">
        <v>246</v>
      </c>
      <c r="G127" t="s">
        <v>59</v>
      </c>
      <c r="H127" t="s">
        <v>61</v>
      </c>
      <c r="I127" t="s">
        <v>61</v>
      </c>
      <c r="J127" t="s">
        <v>61</v>
      </c>
      <c r="K127" t="s">
        <v>61</v>
      </c>
      <c r="L127" t="s">
        <v>61</v>
      </c>
      <c r="N127" t="s">
        <v>60</v>
      </c>
      <c r="O127" t="s">
        <v>59</v>
      </c>
      <c r="Q127">
        <f t="shared" si="18"/>
        <v>1</v>
      </c>
      <c r="R127">
        <f t="shared" si="19"/>
        <v>0</v>
      </c>
      <c r="S127">
        <f t="shared" si="20"/>
        <v>0</v>
      </c>
      <c r="T127"/>
      <c r="U127">
        <f t="shared" si="21"/>
        <v>0</v>
      </c>
      <c r="V127">
        <f t="shared" si="22"/>
        <v>0</v>
      </c>
      <c r="W127">
        <f t="shared" si="23"/>
        <v>-1</v>
      </c>
    </row>
    <row r="128" spans="1:23" x14ac:dyDescent="0.25">
      <c r="A128" t="s">
        <v>174</v>
      </c>
      <c r="B128" t="s">
        <v>175</v>
      </c>
      <c r="C128" t="s">
        <v>176</v>
      </c>
      <c r="D128" t="s">
        <v>177</v>
      </c>
      <c r="E128" t="s">
        <v>72</v>
      </c>
      <c r="F128" t="s">
        <v>58</v>
      </c>
      <c r="G128" t="s">
        <v>60</v>
      </c>
      <c r="H128" t="s">
        <v>59</v>
      </c>
      <c r="I128" t="s">
        <v>61</v>
      </c>
      <c r="J128" t="s">
        <v>61</v>
      </c>
      <c r="K128" t="s">
        <v>60</v>
      </c>
      <c r="L128" t="s">
        <v>61</v>
      </c>
      <c r="N128" t="s">
        <v>61</v>
      </c>
      <c r="O128" t="s">
        <v>59</v>
      </c>
      <c r="Q128">
        <f t="shared" si="18"/>
        <v>-1</v>
      </c>
      <c r="R128">
        <f t="shared" si="19"/>
        <v>1</v>
      </c>
      <c r="S128">
        <f t="shared" si="20"/>
        <v>0</v>
      </c>
      <c r="T128"/>
      <c r="U128">
        <f t="shared" si="21"/>
        <v>-1</v>
      </c>
      <c r="V128">
        <f t="shared" si="22"/>
        <v>0</v>
      </c>
      <c r="W128">
        <f t="shared" si="23"/>
        <v>0</v>
      </c>
    </row>
    <row r="129" spans="1:23" x14ac:dyDescent="0.25">
      <c r="A129" t="s">
        <v>178</v>
      </c>
      <c r="B129" t="s">
        <v>179</v>
      </c>
      <c r="C129" t="s">
        <v>180</v>
      </c>
      <c r="D129" t="s">
        <v>177</v>
      </c>
      <c r="E129" t="s">
        <v>72</v>
      </c>
      <c r="F129" t="s">
        <v>58</v>
      </c>
      <c r="G129" t="s">
        <v>60</v>
      </c>
      <c r="H129" t="s">
        <v>59</v>
      </c>
      <c r="I129" t="s">
        <v>61</v>
      </c>
      <c r="J129" t="s">
        <v>61</v>
      </c>
      <c r="K129" t="s">
        <v>60</v>
      </c>
      <c r="L129" t="s">
        <v>61</v>
      </c>
      <c r="N129" t="s">
        <v>61</v>
      </c>
      <c r="O129" t="s">
        <v>59</v>
      </c>
      <c r="Q129">
        <f t="shared" si="18"/>
        <v>-1</v>
      </c>
      <c r="R129">
        <f t="shared" si="19"/>
        <v>1</v>
      </c>
      <c r="S129">
        <f t="shared" si="20"/>
        <v>0</v>
      </c>
      <c r="T129"/>
      <c r="U129">
        <f t="shared" si="21"/>
        <v>-1</v>
      </c>
      <c r="V129">
        <f t="shared" si="22"/>
        <v>0</v>
      </c>
      <c r="W129">
        <f t="shared" si="23"/>
        <v>0</v>
      </c>
    </row>
    <row r="130" spans="1:23" x14ac:dyDescent="0.25">
      <c r="A130" t="s">
        <v>181</v>
      </c>
      <c r="B130" t="s">
        <v>182</v>
      </c>
      <c r="C130" t="s">
        <v>183</v>
      </c>
      <c r="E130" t="s">
        <v>66</v>
      </c>
      <c r="F130" t="s">
        <v>58</v>
      </c>
      <c r="G130" t="s">
        <v>59</v>
      </c>
      <c r="H130" t="s">
        <v>60</v>
      </c>
      <c r="I130" t="s">
        <v>61</v>
      </c>
      <c r="J130" t="s">
        <v>61</v>
      </c>
      <c r="K130" t="s">
        <v>61</v>
      </c>
      <c r="L130" t="s">
        <v>61</v>
      </c>
      <c r="N130" t="s">
        <v>60</v>
      </c>
      <c r="O130" t="s">
        <v>60</v>
      </c>
      <c r="Q130">
        <f t="shared" ref="Q130:Q161" si="24">G130*wDraagvlak*CDraagvlak</f>
        <v>1</v>
      </c>
      <c r="R130">
        <f t="shared" ref="R130:R161" si="25">H130*wImpact*CImpact</f>
        <v>-1</v>
      </c>
      <c r="S130">
        <f t="shared" ref="S130:S161" si="26">I130*wBereikbaarheid*CBereikbaar</f>
        <v>0</v>
      </c>
      <c r="T130"/>
      <c r="U130">
        <f t="shared" ref="U130:U161" si="27">K130*wVerweving*CVerweving</f>
        <v>0</v>
      </c>
      <c r="V130">
        <f t="shared" ref="V130:V161" si="28">L130*wComplexiteit*CComplexiteit</f>
        <v>0</v>
      </c>
      <c r="W130">
        <f t="shared" ref="W130:W161" si="29">N130*wLeegstand*CLeegstand</f>
        <v>-1</v>
      </c>
    </row>
    <row r="131" spans="1:23" x14ac:dyDescent="0.25">
      <c r="A131" t="s">
        <v>184</v>
      </c>
      <c r="B131" t="s">
        <v>185</v>
      </c>
      <c r="C131" t="s">
        <v>186</v>
      </c>
      <c r="E131" t="s">
        <v>66</v>
      </c>
      <c r="F131" t="s">
        <v>58</v>
      </c>
      <c r="G131" t="s">
        <v>59</v>
      </c>
      <c r="H131" t="s">
        <v>60</v>
      </c>
      <c r="I131" t="s">
        <v>59</v>
      </c>
      <c r="J131" t="s">
        <v>61</v>
      </c>
      <c r="K131" t="s">
        <v>61</v>
      </c>
      <c r="L131" t="s">
        <v>61</v>
      </c>
      <c r="N131" t="s">
        <v>60</v>
      </c>
      <c r="O131" t="s">
        <v>60</v>
      </c>
      <c r="Q131">
        <f t="shared" si="24"/>
        <v>1</v>
      </c>
      <c r="R131">
        <f t="shared" si="25"/>
        <v>-1</v>
      </c>
      <c r="S131">
        <f t="shared" si="26"/>
        <v>1</v>
      </c>
      <c r="T131"/>
      <c r="U131">
        <f t="shared" si="27"/>
        <v>0</v>
      </c>
      <c r="V131">
        <f t="shared" si="28"/>
        <v>0</v>
      </c>
      <c r="W131">
        <f t="shared" si="29"/>
        <v>-1</v>
      </c>
    </row>
    <row r="132" spans="1:23" x14ac:dyDescent="0.25">
      <c r="A132" t="s">
        <v>187</v>
      </c>
      <c r="B132" t="s">
        <v>188</v>
      </c>
      <c r="C132" t="s">
        <v>189</v>
      </c>
      <c r="E132" t="s">
        <v>57</v>
      </c>
      <c r="F132" t="s">
        <v>58</v>
      </c>
      <c r="G132" t="s">
        <v>60</v>
      </c>
      <c r="H132" t="s">
        <v>59</v>
      </c>
      <c r="I132" t="s">
        <v>60</v>
      </c>
      <c r="J132" t="s">
        <v>61</v>
      </c>
      <c r="K132" t="s">
        <v>60</v>
      </c>
      <c r="L132" t="s">
        <v>61</v>
      </c>
      <c r="N132" t="s">
        <v>60</v>
      </c>
      <c r="O132" t="s">
        <v>59</v>
      </c>
      <c r="Q132">
        <f t="shared" si="24"/>
        <v>-1</v>
      </c>
      <c r="R132">
        <f t="shared" si="25"/>
        <v>1</v>
      </c>
      <c r="S132">
        <f t="shared" si="26"/>
        <v>-1</v>
      </c>
      <c r="T132"/>
      <c r="U132">
        <f t="shared" si="27"/>
        <v>-1</v>
      </c>
      <c r="V132">
        <f t="shared" si="28"/>
        <v>0</v>
      </c>
      <c r="W132">
        <f t="shared" si="29"/>
        <v>-1</v>
      </c>
    </row>
    <row r="133" spans="1:23" x14ac:dyDescent="0.25">
      <c r="A133" t="s">
        <v>190</v>
      </c>
      <c r="B133" t="s">
        <v>191</v>
      </c>
      <c r="C133" t="s">
        <v>192</v>
      </c>
      <c r="E133" t="s">
        <v>66</v>
      </c>
      <c r="F133" t="s">
        <v>58</v>
      </c>
      <c r="G133" t="s">
        <v>59</v>
      </c>
      <c r="H133" t="s">
        <v>60</v>
      </c>
      <c r="I133" t="s">
        <v>59</v>
      </c>
      <c r="J133" t="s">
        <v>61</v>
      </c>
      <c r="K133" t="s">
        <v>59</v>
      </c>
      <c r="L133" t="s">
        <v>61</v>
      </c>
      <c r="N133" t="s">
        <v>60</v>
      </c>
      <c r="O133" t="s">
        <v>60</v>
      </c>
      <c r="Q133">
        <f t="shared" si="24"/>
        <v>1</v>
      </c>
      <c r="R133">
        <f t="shared" si="25"/>
        <v>-1</v>
      </c>
      <c r="S133">
        <f t="shared" si="26"/>
        <v>1</v>
      </c>
      <c r="T133"/>
      <c r="U133">
        <f t="shared" si="27"/>
        <v>1</v>
      </c>
      <c r="V133">
        <f t="shared" si="28"/>
        <v>0</v>
      </c>
      <c r="W133">
        <f t="shared" si="29"/>
        <v>-1</v>
      </c>
    </row>
    <row r="134" spans="1:23" x14ac:dyDescent="0.25">
      <c r="A134" t="s">
        <v>193</v>
      </c>
      <c r="B134" t="s">
        <v>188</v>
      </c>
      <c r="C134" t="s">
        <v>194</v>
      </c>
      <c r="E134" t="s">
        <v>66</v>
      </c>
      <c r="F134" t="s">
        <v>58</v>
      </c>
      <c r="G134" t="s">
        <v>59</v>
      </c>
      <c r="H134" t="s">
        <v>60</v>
      </c>
      <c r="I134" t="s">
        <v>59</v>
      </c>
      <c r="J134" t="s">
        <v>61</v>
      </c>
      <c r="K134" t="s">
        <v>59</v>
      </c>
      <c r="L134" t="s">
        <v>61</v>
      </c>
      <c r="N134" t="s">
        <v>60</v>
      </c>
      <c r="O134" t="s">
        <v>60</v>
      </c>
      <c r="Q134">
        <f t="shared" si="24"/>
        <v>1</v>
      </c>
      <c r="R134">
        <f t="shared" si="25"/>
        <v>-1</v>
      </c>
      <c r="S134">
        <f t="shared" si="26"/>
        <v>1</v>
      </c>
      <c r="T134"/>
      <c r="U134">
        <f t="shared" si="27"/>
        <v>1</v>
      </c>
      <c r="V134">
        <f t="shared" si="28"/>
        <v>0</v>
      </c>
      <c r="W134">
        <f t="shared" si="29"/>
        <v>-1</v>
      </c>
    </row>
    <row r="135" spans="1:23" x14ac:dyDescent="0.25">
      <c r="A135" t="s">
        <v>195</v>
      </c>
      <c r="B135" t="s">
        <v>196</v>
      </c>
      <c r="C135" t="s">
        <v>197</v>
      </c>
      <c r="E135" t="s">
        <v>66</v>
      </c>
      <c r="F135" t="s">
        <v>58</v>
      </c>
      <c r="G135" t="s">
        <v>59</v>
      </c>
      <c r="H135" t="s">
        <v>61</v>
      </c>
      <c r="I135" t="s">
        <v>60</v>
      </c>
      <c r="J135" t="s">
        <v>61</v>
      </c>
      <c r="K135" t="s">
        <v>60</v>
      </c>
      <c r="L135" t="s">
        <v>61</v>
      </c>
      <c r="N135" t="s">
        <v>60</v>
      </c>
      <c r="O135" t="s">
        <v>60</v>
      </c>
      <c r="Q135">
        <f t="shared" si="24"/>
        <v>1</v>
      </c>
      <c r="R135">
        <f t="shared" si="25"/>
        <v>0</v>
      </c>
      <c r="S135">
        <f t="shared" si="26"/>
        <v>-1</v>
      </c>
      <c r="T135"/>
      <c r="U135">
        <f t="shared" si="27"/>
        <v>-1</v>
      </c>
      <c r="V135">
        <f t="shared" si="28"/>
        <v>0</v>
      </c>
      <c r="W135">
        <f t="shared" si="29"/>
        <v>-1</v>
      </c>
    </row>
    <row r="136" spans="1:23" x14ac:dyDescent="0.25">
      <c r="A136" t="s">
        <v>198</v>
      </c>
      <c r="B136" t="s">
        <v>199</v>
      </c>
      <c r="C136" t="s">
        <v>200</v>
      </c>
      <c r="E136" t="s">
        <v>57</v>
      </c>
      <c r="F136" t="s">
        <v>58</v>
      </c>
      <c r="G136" t="s">
        <v>59</v>
      </c>
      <c r="H136" t="s">
        <v>61</v>
      </c>
      <c r="I136" t="s">
        <v>60</v>
      </c>
      <c r="J136" t="s">
        <v>61</v>
      </c>
      <c r="K136" t="s">
        <v>60</v>
      </c>
      <c r="L136" t="s">
        <v>61</v>
      </c>
      <c r="N136" t="s">
        <v>60</v>
      </c>
      <c r="O136" t="s">
        <v>60</v>
      </c>
      <c r="Q136">
        <f t="shared" si="24"/>
        <v>1</v>
      </c>
      <c r="R136">
        <f t="shared" si="25"/>
        <v>0</v>
      </c>
      <c r="S136">
        <f t="shared" si="26"/>
        <v>-1</v>
      </c>
      <c r="T136"/>
      <c r="U136">
        <f t="shared" si="27"/>
        <v>-1</v>
      </c>
      <c r="V136">
        <f t="shared" si="28"/>
        <v>0</v>
      </c>
      <c r="W136">
        <f t="shared" si="29"/>
        <v>-1</v>
      </c>
    </row>
    <row r="137" spans="1:23" x14ac:dyDescent="0.25">
      <c r="A137" t="s">
        <v>201</v>
      </c>
      <c r="B137" t="s">
        <v>202</v>
      </c>
      <c r="C137" t="s">
        <v>203</v>
      </c>
      <c r="E137" t="s">
        <v>66</v>
      </c>
      <c r="F137" t="s">
        <v>58</v>
      </c>
      <c r="G137" t="s">
        <v>59</v>
      </c>
      <c r="H137" t="s">
        <v>59</v>
      </c>
      <c r="I137" t="s">
        <v>59</v>
      </c>
      <c r="J137" t="s">
        <v>61</v>
      </c>
      <c r="K137" t="s">
        <v>60</v>
      </c>
      <c r="L137" t="s">
        <v>61</v>
      </c>
      <c r="N137" t="s">
        <v>60</v>
      </c>
      <c r="O137" t="s">
        <v>60</v>
      </c>
      <c r="Q137">
        <f t="shared" si="24"/>
        <v>1</v>
      </c>
      <c r="R137">
        <f t="shared" si="25"/>
        <v>1</v>
      </c>
      <c r="S137">
        <f t="shared" si="26"/>
        <v>1</v>
      </c>
      <c r="T137"/>
      <c r="U137">
        <f t="shared" si="27"/>
        <v>-1</v>
      </c>
      <c r="V137">
        <f t="shared" si="28"/>
        <v>0</v>
      </c>
      <c r="W137">
        <f t="shared" si="29"/>
        <v>-1</v>
      </c>
    </row>
    <row r="138" spans="1:23" x14ac:dyDescent="0.25">
      <c r="A138" t="s">
        <v>204</v>
      </c>
      <c r="B138" t="s">
        <v>205</v>
      </c>
      <c r="C138" t="s">
        <v>206</v>
      </c>
      <c r="E138" t="s">
        <v>66</v>
      </c>
      <c r="F138" t="s">
        <v>58</v>
      </c>
      <c r="G138" t="s">
        <v>59</v>
      </c>
      <c r="H138" t="s">
        <v>59</v>
      </c>
      <c r="I138" t="s">
        <v>59</v>
      </c>
      <c r="J138" t="s">
        <v>61</v>
      </c>
      <c r="K138" t="s">
        <v>60</v>
      </c>
      <c r="L138" t="s">
        <v>61</v>
      </c>
      <c r="N138" t="s">
        <v>60</v>
      </c>
      <c r="O138" t="s">
        <v>60</v>
      </c>
      <c r="Q138">
        <f t="shared" si="24"/>
        <v>1</v>
      </c>
      <c r="R138">
        <f t="shared" si="25"/>
        <v>1</v>
      </c>
      <c r="S138">
        <f t="shared" si="26"/>
        <v>1</v>
      </c>
      <c r="T138"/>
      <c r="U138">
        <f t="shared" si="27"/>
        <v>-1</v>
      </c>
      <c r="V138">
        <f t="shared" si="28"/>
        <v>0</v>
      </c>
      <c r="W138">
        <f t="shared" si="29"/>
        <v>-1</v>
      </c>
    </row>
    <row r="139" spans="1:23" x14ac:dyDescent="0.25">
      <c r="A139" t="s">
        <v>207</v>
      </c>
      <c r="B139" t="s">
        <v>106</v>
      </c>
      <c r="C139" t="s">
        <v>208</v>
      </c>
      <c r="E139" t="s">
        <v>66</v>
      </c>
      <c r="F139" t="s">
        <v>58</v>
      </c>
      <c r="G139" t="s">
        <v>59</v>
      </c>
      <c r="H139" t="s">
        <v>60</v>
      </c>
      <c r="I139" t="s">
        <v>59</v>
      </c>
      <c r="J139" t="s">
        <v>61</v>
      </c>
      <c r="K139" t="s">
        <v>61</v>
      </c>
      <c r="L139" t="s">
        <v>61</v>
      </c>
      <c r="N139" t="s">
        <v>60</v>
      </c>
      <c r="O139" t="s">
        <v>60</v>
      </c>
      <c r="Q139">
        <f t="shared" si="24"/>
        <v>1</v>
      </c>
      <c r="R139">
        <f t="shared" si="25"/>
        <v>-1</v>
      </c>
      <c r="S139">
        <f t="shared" si="26"/>
        <v>1</v>
      </c>
      <c r="T139"/>
      <c r="U139">
        <f t="shared" si="27"/>
        <v>0</v>
      </c>
      <c r="V139">
        <f t="shared" si="28"/>
        <v>0</v>
      </c>
      <c r="W139">
        <f t="shared" si="29"/>
        <v>-1</v>
      </c>
    </row>
    <row r="140" spans="1:23" x14ac:dyDescent="0.25">
      <c r="A140" t="s">
        <v>416</v>
      </c>
      <c r="B140" t="s">
        <v>230</v>
      </c>
      <c r="C140" t="s">
        <v>417</v>
      </c>
      <c r="E140" t="s">
        <v>66</v>
      </c>
      <c r="F140" t="s">
        <v>58</v>
      </c>
      <c r="G140" t="s">
        <v>61</v>
      </c>
      <c r="H140" t="s">
        <v>59</v>
      </c>
      <c r="I140" t="s">
        <v>61</v>
      </c>
      <c r="J140" t="s">
        <v>61</v>
      </c>
      <c r="K140" t="s">
        <v>60</v>
      </c>
      <c r="L140" t="s">
        <v>61</v>
      </c>
      <c r="N140" t="s">
        <v>60</v>
      </c>
      <c r="O140" t="s">
        <v>59</v>
      </c>
      <c r="Q140">
        <f t="shared" si="24"/>
        <v>0</v>
      </c>
      <c r="R140">
        <f t="shared" si="25"/>
        <v>1</v>
      </c>
      <c r="S140">
        <f t="shared" si="26"/>
        <v>0</v>
      </c>
      <c r="T140"/>
      <c r="U140">
        <f t="shared" si="27"/>
        <v>-1</v>
      </c>
      <c r="V140">
        <f t="shared" si="28"/>
        <v>0</v>
      </c>
      <c r="W140">
        <f t="shared" si="29"/>
        <v>-1</v>
      </c>
    </row>
    <row r="141" spans="1:23" x14ac:dyDescent="0.25">
      <c r="A141" t="s">
        <v>418</v>
      </c>
      <c r="B141" t="s">
        <v>273</v>
      </c>
      <c r="C141" t="s">
        <v>419</v>
      </c>
      <c r="E141" t="s">
        <v>66</v>
      </c>
      <c r="F141" t="s">
        <v>58</v>
      </c>
      <c r="G141" t="s">
        <v>59</v>
      </c>
      <c r="H141" t="s">
        <v>61</v>
      </c>
      <c r="I141" t="s">
        <v>61</v>
      </c>
      <c r="J141" t="s">
        <v>61</v>
      </c>
      <c r="K141" t="s">
        <v>60</v>
      </c>
      <c r="L141" t="s">
        <v>61</v>
      </c>
      <c r="N141" t="s">
        <v>60</v>
      </c>
      <c r="O141" t="s">
        <v>60</v>
      </c>
      <c r="Q141">
        <f t="shared" si="24"/>
        <v>1</v>
      </c>
      <c r="R141">
        <f t="shared" si="25"/>
        <v>0</v>
      </c>
      <c r="S141">
        <f t="shared" si="26"/>
        <v>0</v>
      </c>
      <c r="T141"/>
      <c r="U141">
        <f t="shared" si="27"/>
        <v>-1</v>
      </c>
      <c r="V141">
        <f t="shared" si="28"/>
        <v>0</v>
      </c>
      <c r="W141">
        <f t="shared" si="29"/>
        <v>-1</v>
      </c>
    </row>
    <row r="142" spans="1:23" x14ac:dyDescent="0.25">
      <c r="A142" t="s">
        <v>173</v>
      </c>
      <c r="B142" t="s">
        <v>420</v>
      </c>
      <c r="C142" t="s">
        <v>421</v>
      </c>
      <c r="E142" t="s">
        <v>72</v>
      </c>
      <c r="F142" t="s">
        <v>58</v>
      </c>
      <c r="G142" t="s">
        <v>59</v>
      </c>
      <c r="H142" t="s">
        <v>59</v>
      </c>
      <c r="I142" t="s">
        <v>61</v>
      </c>
      <c r="J142" t="s">
        <v>61</v>
      </c>
      <c r="K142" t="s">
        <v>60</v>
      </c>
      <c r="L142" t="s">
        <v>61</v>
      </c>
      <c r="N142" t="s">
        <v>61</v>
      </c>
      <c r="O142" t="s">
        <v>59</v>
      </c>
      <c r="Q142">
        <f t="shared" si="24"/>
        <v>1</v>
      </c>
      <c r="R142">
        <f t="shared" si="25"/>
        <v>1</v>
      </c>
      <c r="S142">
        <f t="shared" si="26"/>
        <v>0</v>
      </c>
      <c r="T142"/>
      <c r="U142">
        <f t="shared" si="27"/>
        <v>-1</v>
      </c>
      <c r="V142">
        <f t="shared" si="28"/>
        <v>0</v>
      </c>
      <c r="W142">
        <f t="shared" si="29"/>
        <v>0</v>
      </c>
    </row>
    <row r="143" spans="1:23" x14ac:dyDescent="0.25">
      <c r="A143" t="s">
        <v>422</v>
      </c>
      <c r="B143" t="s">
        <v>423</v>
      </c>
      <c r="E143" t="s">
        <v>66</v>
      </c>
      <c r="G143" t="s">
        <v>59</v>
      </c>
      <c r="H143" t="s">
        <v>59</v>
      </c>
      <c r="I143" t="s">
        <v>61</v>
      </c>
      <c r="J143" t="s">
        <v>61</v>
      </c>
      <c r="K143" t="s">
        <v>61</v>
      </c>
      <c r="L143" t="s">
        <v>61</v>
      </c>
      <c r="N143" t="s">
        <v>60</v>
      </c>
      <c r="O143" t="s">
        <v>60</v>
      </c>
      <c r="Q143">
        <f t="shared" si="24"/>
        <v>1</v>
      </c>
      <c r="R143">
        <f t="shared" si="25"/>
        <v>1</v>
      </c>
      <c r="S143">
        <f t="shared" si="26"/>
        <v>0</v>
      </c>
      <c r="T143"/>
      <c r="U143">
        <f t="shared" si="27"/>
        <v>0</v>
      </c>
      <c r="V143">
        <f t="shared" si="28"/>
        <v>0</v>
      </c>
      <c r="W143">
        <f t="shared" si="29"/>
        <v>-1</v>
      </c>
    </row>
    <row r="144" spans="1:23" x14ac:dyDescent="0.25">
      <c r="A144" t="s">
        <v>424</v>
      </c>
      <c r="B144" t="s">
        <v>423</v>
      </c>
      <c r="C144" t="s">
        <v>425</v>
      </c>
      <c r="E144" t="s">
        <v>66</v>
      </c>
      <c r="G144" t="s">
        <v>61</v>
      </c>
      <c r="H144" t="s">
        <v>61</v>
      </c>
      <c r="I144" t="s">
        <v>61</v>
      </c>
      <c r="J144" t="s">
        <v>61</v>
      </c>
      <c r="K144" t="s">
        <v>61</v>
      </c>
      <c r="L144" t="s">
        <v>61</v>
      </c>
      <c r="N144" t="s">
        <v>61</v>
      </c>
      <c r="O144" t="s">
        <v>61</v>
      </c>
      <c r="Q144">
        <f t="shared" si="24"/>
        <v>0</v>
      </c>
      <c r="R144">
        <f t="shared" si="25"/>
        <v>0</v>
      </c>
      <c r="S144">
        <f t="shared" si="26"/>
        <v>0</v>
      </c>
      <c r="T144"/>
      <c r="U144">
        <f t="shared" si="27"/>
        <v>0</v>
      </c>
      <c r="V144">
        <f t="shared" si="28"/>
        <v>0</v>
      </c>
      <c r="W144">
        <f t="shared" si="29"/>
        <v>0</v>
      </c>
    </row>
    <row r="145" spans="1:23" x14ac:dyDescent="0.25">
      <c r="A145" t="s">
        <v>426</v>
      </c>
      <c r="B145" t="s">
        <v>427</v>
      </c>
      <c r="E145" t="s">
        <v>66</v>
      </c>
      <c r="F145" t="s">
        <v>310</v>
      </c>
      <c r="G145" t="s">
        <v>59</v>
      </c>
      <c r="H145" t="s">
        <v>61</v>
      </c>
      <c r="I145" t="s">
        <v>61</v>
      </c>
      <c r="J145" t="s">
        <v>61</v>
      </c>
      <c r="K145" t="s">
        <v>61</v>
      </c>
      <c r="L145" t="s">
        <v>61</v>
      </c>
      <c r="N145" t="s">
        <v>60</v>
      </c>
      <c r="O145" t="s">
        <v>60</v>
      </c>
      <c r="Q145">
        <f t="shared" si="24"/>
        <v>1</v>
      </c>
      <c r="R145">
        <f t="shared" si="25"/>
        <v>0</v>
      </c>
      <c r="S145">
        <f t="shared" si="26"/>
        <v>0</v>
      </c>
      <c r="T145"/>
      <c r="U145">
        <f t="shared" si="27"/>
        <v>0</v>
      </c>
      <c r="V145">
        <f t="shared" si="28"/>
        <v>0</v>
      </c>
      <c r="W145">
        <f t="shared" si="29"/>
        <v>-1</v>
      </c>
    </row>
    <row r="146" spans="1:23" x14ac:dyDescent="0.25">
      <c r="A146" t="s">
        <v>428</v>
      </c>
      <c r="E146" t="s">
        <v>1</v>
      </c>
      <c r="G146" t="s">
        <v>61</v>
      </c>
      <c r="H146" t="s">
        <v>61</v>
      </c>
      <c r="I146" t="s">
        <v>61</v>
      </c>
      <c r="J146" t="s">
        <v>61</v>
      </c>
      <c r="K146" t="s">
        <v>61</v>
      </c>
      <c r="L146" t="s">
        <v>61</v>
      </c>
      <c r="N146" t="s">
        <v>61</v>
      </c>
      <c r="O146" t="s">
        <v>61</v>
      </c>
      <c r="Q146">
        <f t="shared" si="24"/>
        <v>0</v>
      </c>
      <c r="R146">
        <f t="shared" si="25"/>
        <v>0</v>
      </c>
      <c r="S146">
        <f t="shared" si="26"/>
        <v>0</v>
      </c>
      <c r="T146"/>
      <c r="U146">
        <f t="shared" si="27"/>
        <v>0</v>
      </c>
      <c r="V146">
        <f t="shared" si="28"/>
        <v>0</v>
      </c>
      <c r="W146">
        <f t="shared" si="29"/>
        <v>0</v>
      </c>
    </row>
    <row r="147" spans="1:23" x14ac:dyDescent="0.25">
      <c r="A147" t="s">
        <v>429</v>
      </c>
      <c r="B147" t="s">
        <v>430</v>
      </c>
      <c r="C147" t="s">
        <v>431</v>
      </c>
      <c r="E147" t="s">
        <v>1</v>
      </c>
      <c r="F147" t="s">
        <v>310</v>
      </c>
      <c r="G147" t="s">
        <v>61</v>
      </c>
      <c r="H147" t="s">
        <v>59</v>
      </c>
      <c r="I147" t="s">
        <v>61</v>
      </c>
      <c r="J147" t="s">
        <v>61</v>
      </c>
      <c r="K147" t="s">
        <v>61</v>
      </c>
      <c r="L147" t="s">
        <v>61</v>
      </c>
      <c r="N147" t="s">
        <v>59</v>
      </c>
      <c r="O147" t="s">
        <v>61</v>
      </c>
      <c r="Q147">
        <f t="shared" si="24"/>
        <v>0</v>
      </c>
      <c r="R147">
        <f t="shared" si="25"/>
        <v>1</v>
      </c>
      <c r="S147">
        <f t="shared" si="26"/>
        <v>0</v>
      </c>
      <c r="T147"/>
      <c r="U147">
        <f t="shared" si="27"/>
        <v>0</v>
      </c>
      <c r="V147">
        <f t="shared" si="28"/>
        <v>0</v>
      </c>
      <c r="W147">
        <f t="shared" si="29"/>
        <v>1</v>
      </c>
    </row>
    <row r="148" spans="1:23" x14ac:dyDescent="0.25">
      <c r="A148" t="s">
        <v>432</v>
      </c>
      <c r="B148" t="s">
        <v>433</v>
      </c>
      <c r="C148" t="s">
        <v>434</v>
      </c>
      <c r="E148" t="s">
        <v>66</v>
      </c>
      <c r="F148" t="s">
        <v>310</v>
      </c>
      <c r="G148" t="s">
        <v>59</v>
      </c>
      <c r="H148" t="s">
        <v>60</v>
      </c>
      <c r="I148" t="s">
        <v>59</v>
      </c>
      <c r="J148" t="s">
        <v>61</v>
      </c>
      <c r="K148" t="s">
        <v>61</v>
      </c>
      <c r="L148" t="s">
        <v>61</v>
      </c>
      <c r="N148" t="s">
        <v>59</v>
      </c>
      <c r="O148" t="s">
        <v>60</v>
      </c>
      <c r="Q148">
        <f t="shared" si="24"/>
        <v>1</v>
      </c>
      <c r="R148">
        <f t="shared" si="25"/>
        <v>-1</v>
      </c>
      <c r="S148">
        <f t="shared" si="26"/>
        <v>1</v>
      </c>
      <c r="T148"/>
      <c r="U148">
        <f t="shared" si="27"/>
        <v>0</v>
      </c>
      <c r="V148">
        <f t="shared" si="28"/>
        <v>0</v>
      </c>
      <c r="W148">
        <f t="shared" si="29"/>
        <v>1</v>
      </c>
    </row>
    <row r="149" spans="1:23" x14ac:dyDescent="0.25">
      <c r="A149" t="s">
        <v>435</v>
      </c>
      <c r="B149" t="s">
        <v>436</v>
      </c>
      <c r="C149" t="s">
        <v>437</v>
      </c>
      <c r="E149" t="s">
        <v>72</v>
      </c>
      <c r="F149" t="s">
        <v>310</v>
      </c>
      <c r="G149" t="s">
        <v>61</v>
      </c>
      <c r="H149" t="s">
        <v>61</v>
      </c>
      <c r="I149" t="s">
        <v>61</v>
      </c>
      <c r="J149" t="s">
        <v>61</v>
      </c>
      <c r="K149" t="s">
        <v>61</v>
      </c>
      <c r="L149" t="s">
        <v>61</v>
      </c>
      <c r="N149" t="s">
        <v>60</v>
      </c>
      <c r="O149" t="s">
        <v>61</v>
      </c>
      <c r="Q149">
        <f t="shared" si="24"/>
        <v>0</v>
      </c>
      <c r="R149">
        <f t="shared" si="25"/>
        <v>0</v>
      </c>
      <c r="S149">
        <f t="shared" si="26"/>
        <v>0</v>
      </c>
      <c r="T149"/>
      <c r="U149">
        <f t="shared" si="27"/>
        <v>0</v>
      </c>
      <c r="V149">
        <f t="shared" si="28"/>
        <v>0</v>
      </c>
      <c r="W149">
        <f t="shared" si="29"/>
        <v>-1</v>
      </c>
    </row>
    <row r="150" spans="1:23" x14ac:dyDescent="0.25">
      <c r="A150" t="s">
        <v>438</v>
      </c>
      <c r="B150" t="s">
        <v>439</v>
      </c>
      <c r="C150" t="s">
        <v>440</v>
      </c>
      <c r="E150" t="s">
        <v>66</v>
      </c>
      <c r="G150" t="s">
        <v>61</v>
      </c>
      <c r="H150" t="s">
        <v>61</v>
      </c>
      <c r="I150" t="s">
        <v>61</v>
      </c>
      <c r="J150" t="s">
        <v>61</v>
      </c>
      <c r="K150" t="s">
        <v>61</v>
      </c>
      <c r="L150" t="s">
        <v>61</v>
      </c>
      <c r="N150" t="s">
        <v>61</v>
      </c>
      <c r="O150" t="s">
        <v>61</v>
      </c>
      <c r="Q150">
        <f t="shared" si="24"/>
        <v>0</v>
      </c>
      <c r="R150">
        <f t="shared" si="25"/>
        <v>0</v>
      </c>
      <c r="S150">
        <f t="shared" si="26"/>
        <v>0</v>
      </c>
      <c r="T150"/>
      <c r="U150">
        <f t="shared" si="27"/>
        <v>0</v>
      </c>
      <c r="V150">
        <f t="shared" si="28"/>
        <v>0</v>
      </c>
      <c r="W150">
        <f t="shared" si="29"/>
        <v>0</v>
      </c>
    </row>
    <row r="151" spans="1:23" x14ac:dyDescent="0.25">
      <c r="A151" t="s">
        <v>441</v>
      </c>
      <c r="B151" t="s">
        <v>442</v>
      </c>
      <c r="C151" t="s">
        <v>443</v>
      </c>
      <c r="E151" t="s">
        <v>57</v>
      </c>
      <c r="F151" t="s">
        <v>310</v>
      </c>
      <c r="G151" t="s">
        <v>59</v>
      </c>
      <c r="H151" t="s">
        <v>61</v>
      </c>
      <c r="I151" t="s">
        <v>61</v>
      </c>
      <c r="J151" t="s">
        <v>61</v>
      </c>
      <c r="K151" t="s">
        <v>59</v>
      </c>
      <c r="L151" t="s">
        <v>61</v>
      </c>
      <c r="N151" t="s">
        <v>59</v>
      </c>
      <c r="O151" t="s">
        <v>60</v>
      </c>
      <c r="Q151">
        <f t="shared" si="24"/>
        <v>1</v>
      </c>
      <c r="R151">
        <f t="shared" si="25"/>
        <v>0</v>
      </c>
      <c r="S151">
        <f t="shared" si="26"/>
        <v>0</v>
      </c>
      <c r="T151"/>
      <c r="U151">
        <f t="shared" si="27"/>
        <v>1</v>
      </c>
      <c r="V151">
        <f t="shared" si="28"/>
        <v>0</v>
      </c>
      <c r="W151">
        <f t="shared" si="29"/>
        <v>1</v>
      </c>
    </row>
    <row r="152" spans="1:23" x14ac:dyDescent="0.25">
      <c r="A152" t="s">
        <v>444</v>
      </c>
      <c r="B152" t="s">
        <v>445</v>
      </c>
      <c r="C152" t="s">
        <v>446</v>
      </c>
      <c r="E152" t="s">
        <v>66</v>
      </c>
      <c r="F152" t="s">
        <v>310</v>
      </c>
      <c r="G152" t="s">
        <v>59</v>
      </c>
      <c r="H152" t="s">
        <v>60</v>
      </c>
      <c r="I152" t="s">
        <v>59</v>
      </c>
      <c r="J152" t="s">
        <v>61</v>
      </c>
      <c r="K152" t="s">
        <v>59</v>
      </c>
      <c r="L152" t="s">
        <v>61</v>
      </c>
      <c r="N152" t="s">
        <v>60</v>
      </c>
      <c r="O152" t="s">
        <v>60</v>
      </c>
      <c r="Q152">
        <f t="shared" si="24"/>
        <v>1</v>
      </c>
      <c r="R152">
        <f t="shared" si="25"/>
        <v>-1</v>
      </c>
      <c r="S152">
        <f t="shared" si="26"/>
        <v>1</v>
      </c>
      <c r="T152"/>
      <c r="U152">
        <f t="shared" si="27"/>
        <v>1</v>
      </c>
      <c r="V152">
        <f t="shared" si="28"/>
        <v>0</v>
      </c>
      <c r="W152">
        <f t="shared" si="29"/>
        <v>-1</v>
      </c>
    </row>
    <row r="153" spans="1:23" x14ac:dyDescent="0.25">
      <c r="A153" t="s">
        <v>447</v>
      </c>
      <c r="B153" t="s">
        <v>448</v>
      </c>
      <c r="C153" t="s">
        <v>449</v>
      </c>
      <c r="E153" t="s">
        <v>72</v>
      </c>
      <c r="F153" t="s">
        <v>310</v>
      </c>
      <c r="G153" t="s">
        <v>61</v>
      </c>
      <c r="H153" t="s">
        <v>59</v>
      </c>
      <c r="I153" t="s">
        <v>61</v>
      </c>
      <c r="J153" t="s">
        <v>61</v>
      </c>
      <c r="K153" t="s">
        <v>59</v>
      </c>
      <c r="L153" t="s">
        <v>61</v>
      </c>
      <c r="N153" t="s">
        <v>60</v>
      </c>
      <c r="O153" t="s">
        <v>61</v>
      </c>
      <c r="Q153">
        <f t="shared" si="24"/>
        <v>0</v>
      </c>
      <c r="R153">
        <f t="shared" si="25"/>
        <v>1</v>
      </c>
      <c r="S153">
        <f t="shared" si="26"/>
        <v>0</v>
      </c>
      <c r="T153"/>
      <c r="U153">
        <f t="shared" si="27"/>
        <v>1</v>
      </c>
      <c r="V153">
        <f t="shared" si="28"/>
        <v>0</v>
      </c>
      <c r="W153">
        <f t="shared" si="29"/>
        <v>-1</v>
      </c>
    </row>
    <row r="154" spans="1:23" x14ac:dyDescent="0.25">
      <c r="A154" t="s">
        <v>450</v>
      </c>
      <c r="E154" t="s">
        <v>1</v>
      </c>
      <c r="F154" t="s">
        <v>451</v>
      </c>
      <c r="G154" t="s">
        <v>61</v>
      </c>
      <c r="H154" t="s">
        <v>61</v>
      </c>
      <c r="I154" t="s">
        <v>61</v>
      </c>
      <c r="J154" t="s">
        <v>61</v>
      </c>
      <c r="K154" t="s">
        <v>61</v>
      </c>
      <c r="L154" t="s">
        <v>61</v>
      </c>
      <c r="N154" t="s">
        <v>61</v>
      </c>
      <c r="O154" t="s">
        <v>61</v>
      </c>
      <c r="Q154">
        <f t="shared" si="24"/>
        <v>0</v>
      </c>
      <c r="R154">
        <f t="shared" si="25"/>
        <v>0</v>
      </c>
      <c r="S154">
        <f t="shared" si="26"/>
        <v>0</v>
      </c>
      <c r="T154"/>
      <c r="U154">
        <f t="shared" si="27"/>
        <v>0</v>
      </c>
      <c r="V154">
        <f t="shared" si="28"/>
        <v>0</v>
      </c>
      <c r="W154">
        <f t="shared" si="29"/>
        <v>0</v>
      </c>
    </row>
    <row r="155" spans="1:23" x14ac:dyDescent="0.25">
      <c r="A155" t="s">
        <v>452</v>
      </c>
      <c r="E155" t="s">
        <v>1</v>
      </c>
      <c r="F155" t="s">
        <v>453</v>
      </c>
      <c r="G155" t="s">
        <v>61</v>
      </c>
      <c r="H155" t="s">
        <v>61</v>
      </c>
      <c r="I155" t="s">
        <v>61</v>
      </c>
      <c r="J155" t="s">
        <v>61</v>
      </c>
      <c r="K155" t="s">
        <v>61</v>
      </c>
      <c r="L155" t="s">
        <v>61</v>
      </c>
      <c r="N155" t="s">
        <v>61</v>
      </c>
      <c r="O155" t="s">
        <v>61</v>
      </c>
      <c r="Q155">
        <f t="shared" si="24"/>
        <v>0</v>
      </c>
      <c r="R155">
        <f t="shared" si="25"/>
        <v>0</v>
      </c>
      <c r="S155">
        <f t="shared" si="26"/>
        <v>0</v>
      </c>
      <c r="T155"/>
      <c r="U155">
        <f t="shared" si="27"/>
        <v>0</v>
      </c>
      <c r="V155">
        <f t="shared" si="28"/>
        <v>0</v>
      </c>
      <c r="W155">
        <f t="shared" si="29"/>
        <v>0</v>
      </c>
    </row>
    <row r="156" spans="1:23" x14ac:dyDescent="0.25">
      <c r="A156" t="s">
        <v>454</v>
      </c>
      <c r="E156" t="s">
        <v>1</v>
      </c>
      <c r="F156" t="s">
        <v>453</v>
      </c>
      <c r="G156" t="s">
        <v>61</v>
      </c>
      <c r="H156" t="s">
        <v>61</v>
      </c>
      <c r="I156" t="s">
        <v>61</v>
      </c>
      <c r="J156" t="s">
        <v>61</v>
      </c>
      <c r="K156" t="s">
        <v>61</v>
      </c>
      <c r="L156" t="s">
        <v>61</v>
      </c>
      <c r="N156" t="s">
        <v>61</v>
      </c>
      <c r="O156" t="s">
        <v>61</v>
      </c>
      <c r="Q156">
        <f t="shared" si="24"/>
        <v>0</v>
      </c>
      <c r="R156">
        <f t="shared" si="25"/>
        <v>0</v>
      </c>
      <c r="S156">
        <f t="shared" si="26"/>
        <v>0</v>
      </c>
      <c r="T156"/>
      <c r="U156">
        <f t="shared" si="27"/>
        <v>0</v>
      </c>
      <c r="V156">
        <f t="shared" si="28"/>
        <v>0</v>
      </c>
      <c r="W156">
        <f t="shared" si="29"/>
        <v>0</v>
      </c>
    </row>
    <row r="157" spans="1:23" x14ac:dyDescent="0.25">
      <c r="A157" t="s">
        <v>455</v>
      </c>
      <c r="E157" t="s">
        <v>1</v>
      </c>
      <c r="F157" t="s">
        <v>453</v>
      </c>
      <c r="G157" t="s">
        <v>61</v>
      </c>
      <c r="H157" t="s">
        <v>61</v>
      </c>
      <c r="I157" t="s">
        <v>61</v>
      </c>
      <c r="J157" t="s">
        <v>61</v>
      </c>
      <c r="K157" t="s">
        <v>61</v>
      </c>
      <c r="L157" t="s">
        <v>61</v>
      </c>
      <c r="N157" t="s">
        <v>61</v>
      </c>
      <c r="O157" t="s">
        <v>61</v>
      </c>
      <c r="Q157">
        <f t="shared" si="24"/>
        <v>0</v>
      </c>
      <c r="R157">
        <f t="shared" si="25"/>
        <v>0</v>
      </c>
      <c r="S157">
        <f t="shared" si="26"/>
        <v>0</v>
      </c>
      <c r="T157"/>
      <c r="U157">
        <f t="shared" si="27"/>
        <v>0</v>
      </c>
      <c r="V157">
        <f t="shared" si="28"/>
        <v>0</v>
      </c>
      <c r="W157">
        <f t="shared" si="29"/>
        <v>0</v>
      </c>
    </row>
    <row r="158" spans="1:23" x14ac:dyDescent="0.25">
      <c r="A158" t="s">
        <v>456</v>
      </c>
      <c r="E158" t="s">
        <v>1</v>
      </c>
      <c r="F158" t="s">
        <v>457</v>
      </c>
      <c r="G158" t="s">
        <v>61</v>
      </c>
      <c r="H158" t="s">
        <v>61</v>
      </c>
      <c r="I158" t="s">
        <v>61</v>
      </c>
      <c r="J158" t="s">
        <v>61</v>
      </c>
      <c r="K158" t="s">
        <v>61</v>
      </c>
      <c r="L158" t="s">
        <v>61</v>
      </c>
      <c r="N158" t="s">
        <v>61</v>
      </c>
      <c r="O158" t="s">
        <v>61</v>
      </c>
      <c r="Q158">
        <f t="shared" si="24"/>
        <v>0</v>
      </c>
      <c r="R158">
        <f t="shared" si="25"/>
        <v>0</v>
      </c>
      <c r="S158">
        <f t="shared" si="26"/>
        <v>0</v>
      </c>
      <c r="T158"/>
      <c r="U158">
        <f t="shared" si="27"/>
        <v>0</v>
      </c>
      <c r="V158">
        <f t="shared" si="28"/>
        <v>0</v>
      </c>
      <c r="W158">
        <f t="shared" si="29"/>
        <v>0</v>
      </c>
    </row>
    <row r="159" spans="1:23" x14ac:dyDescent="0.25">
      <c r="A159" t="s">
        <v>458</v>
      </c>
      <c r="B159" t="s">
        <v>459</v>
      </c>
      <c r="C159" t="s">
        <v>460</v>
      </c>
      <c r="E159" t="s">
        <v>1</v>
      </c>
      <c r="F159" t="s">
        <v>281</v>
      </c>
      <c r="G159" t="s">
        <v>60</v>
      </c>
      <c r="H159" t="s">
        <v>61</v>
      </c>
      <c r="I159" t="s">
        <v>61</v>
      </c>
      <c r="J159" t="s">
        <v>61</v>
      </c>
      <c r="K159" t="s">
        <v>61</v>
      </c>
      <c r="L159" t="s">
        <v>61</v>
      </c>
      <c r="N159" t="s">
        <v>59</v>
      </c>
      <c r="O159" t="s">
        <v>61</v>
      </c>
      <c r="Q159">
        <f t="shared" si="24"/>
        <v>-1</v>
      </c>
      <c r="R159">
        <f t="shared" si="25"/>
        <v>0</v>
      </c>
      <c r="S159">
        <f t="shared" si="26"/>
        <v>0</v>
      </c>
      <c r="T159"/>
      <c r="U159">
        <f t="shared" si="27"/>
        <v>0</v>
      </c>
      <c r="V159">
        <f t="shared" si="28"/>
        <v>0</v>
      </c>
      <c r="W159">
        <f t="shared" si="29"/>
        <v>1</v>
      </c>
    </row>
    <row r="160" spans="1:23" x14ac:dyDescent="0.25">
      <c r="A160" t="s">
        <v>461</v>
      </c>
      <c r="B160" t="s">
        <v>462</v>
      </c>
      <c r="C160" t="s">
        <v>463</v>
      </c>
      <c r="E160" t="s">
        <v>72</v>
      </c>
      <c r="F160" t="s">
        <v>281</v>
      </c>
      <c r="G160" t="s">
        <v>59</v>
      </c>
      <c r="H160" t="s">
        <v>61</v>
      </c>
      <c r="I160" t="s">
        <v>61</v>
      </c>
      <c r="J160" t="s">
        <v>61</v>
      </c>
      <c r="K160" t="s">
        <v>59</v>
      </c>
      <c r="L160" t="s">
        <v>61</v>
      </c>
      <c r="N160" t="s">
        <v>60</v>
      </c>
      <c r="O160" t="s">
        <v>60</v>
      </c>
      <c r="Q160">
        <f t="shared" si="24"/>
        <v>1</v>
      </c>
      <c r="R160">
        <f t="shared" si="25"/>
        <v>0</v>
      </c>
      <c r="S160">
        <f t="shared" si="26"/>
        <v>0</v>
      </c>
      <c r="T160"/>
      <c r="U160">
        <f t="shared" si="27"/>
        <v>1</v>
      </c>
      <c r="V160">
        <f t="shared" si="28"/>
        <v>0</v>
      </c>
      <c r="W160">
        <f t="shared" si="29"/>
        <v>-1</v>
      </c>
    </row>
    <row r="161" spans="1:23" x14ac:dyDescent="0.25">
      <c r="A161" t="s">
        <v>464</v>
      </c>
      <c r="B161" t="s">
        <v>465</v>
      </c>
      <c r="C161" t="s">
        <v>466</v>
      </c>
      <c r="E161" t="s">
        <v>72</v>
      </c>
      <c r="F161" t="s">
        <v>281</v>
      </c>
      <c r="G161" t="s">
        <v>59</v>
      </c>
      <c r="H161" t="s">
        <v>61</v>
      </c>
      <c r="I161" t="s">
        <v>61</v>
      </c>
      <c r="J161" t="s">
        <v>61</v>
      </c>
      <c r="K161" t="s">
        <v>59</v>
      </c>
      <c r="L161" t="s">
        <v>61</v>
      </c>
      <c r="N161" t="s">
        <v>61</v>
      </c>
      <c r="O161" t="s">
        <v>61</v>
      </c>
      <c r="Q161">
        <f t="shared" si="24"/>
        <v>1</v>
      </c>
      <c r="R161">
        <f t="shared" si="25"/>
        <v>0</v>
      </c>
      <c r="S161">
        <f t="shared" si="26"/>
        <v>0</v>
      </c>
      <c r="T161"/>
      <c r="U161">
        <f t="shared" si="27"/>
        <v>1</v>
      </c>
      <c r="V161">
        <f t="shared" si="28"/>
        <v>0</v>
      </c>
      <c r="W161">
        <f t="shared" si="29"/>
        <v>0</v>
      </c>
    </row>
    <row r="162" spans="1:23" x14ac:dyDescent="0.25">
      <c r="A162" t="s">
        <v>467</v>
      </c>
      <c r="B162" t="s">
        <v>468</v>
      </c>
      <c r="C162" t="s">
        <v>469</v>
      </c>
      <c r="E162" t="s">
        <v>72</v>
      </c>
      <c r="F162" t="s">
        <v>310</v>
      </c>
      <c r="G162" t="s">
        <v>61</v>
      </c>
      <c r="H162" t="s">
        <v>61</v>
      </c>
      <c r="I162" t="s">
        <v>61</v>
      </c>
      <c r="J162" t="s">
        <v>61</v>
      </c>
      <c r="K162" t="s">
        <v>61</v>
      </c>
      <c r="L162" t="s">
        <v>61</v>
      </c>
      <c r="N162" t="s">
        <v>61</v>
      </c>
      <c r="O162" t="s">
        <v>61</v>
      </c>
      <c r="Q162">
        <f t="shared" ref="Q162:Q188" si="30">G162*wDraagvlak*CDraagvlak</f>
        <v>0</v>
      </c>
      <c r="R162">
        <f t="shared" ref="R162:R188" si="31">H162*wImpact*CImpact</f>
        <v>0</v>
      </c>
      <c r="S162">
        <f t="shared" ref="S162:S188" si="32">I162*wBereikbaarheid*CBereikbaar</f>
        <v>0</v>
      </c>
      <c r="T162"/>
      <c r="U162">
        <f t="shared" ref="U162:U188" si="33">K162*wVerweving*CVerweving</f>
        <v>0</v>
      </c>
      <c r="V162">
        <f t="shared" ref="V162:V188" si="34">L162*wComplexiteit*CComplexiteit</f>
        <v>0</v>
      </c>
      <c r="W162">
        <f t="shared" ref="W162:W188" si="35">N162*wLeegstand*CLeegstand</f>
        <v>0</v>
      </c>
    </row>
    <row r="163" spans="1:23" x14ac:dyDescent="0.25">
      <c r="A163" t="s">
        <v>470</v>
      </c>
      <c r="B163" t="s">
        <v>471</v>
      </c>
      <c r="C163" t="s">
        <v>472</v>
      </c>
      <c r="E163" t="s">
        <v>72</v>
      </c>
      <c r="F163" t="s">
        <v>310</v>
      </c>
      <c r="G163" t="s">
        <v>59</v>
      </c>
      <c r="H163" t="s">
        <v>61</v>
      </c>
      <c r="I163" t="s">
        <v>59</v>
      </c>
      <c r="J163" t="s">
        <v>61</v>
      </c>
      <c r="K163" t="s">
        <v>60</v>
      </c>
      <c r="L163" t="s">
        <v>61</v>
      </c>
      <c r="N163" t="s">
        <v>60</v>
      </c>
      <c r="O163" t="s">
        <v>61</v>
      </c>
      <c r="Q163">
        <f t="shared" si="30"/>
        <v>1</v>
      </c>
      <c r="R163">
        <f t="shared" si="31"/>
        <v>0</v>
      </c>
      <c r="S163">
        <f t="shared" si="32"/>
        <v>1</v>
      </c>
      <c r="T163"/>
      <c r="U163">
        <f t="shared" si="33"/>
        <v>-1</v>
      </c>
      <c r="V163">
        <f t="shared" si="34"/>
        <v>0</v>
      </c>
      <c r="W163">
        <f t="shared" si="35"/>
        <v>-1</v>
      </c>
    </row>
    <row r="164" spans="1:23" x14ac:dyDescent="0.25">
      <c r="A164" t="s">
        <v>473</v>
      </c>
      <c r="B164" t="s">
        <v>474</v>
      </c>
      <c r="C164" t="s">
        <v>475</v>
      </c>
      <c r="E164" t="s">
        <v>72</v>
      </c>
      <c r="F164" t="s">
        <v>310</v>
      </c>
      <c r="G164" t="s">
        <v>59</v>
      </c>
      <c r="H164" t="s">
        <v>61</v>
      </c>
      <c r="I164" t="s">
        <v>59</v>
      </c>
      <c r="J164" t="s">
        <v>61</v>
      </c>
      <c r="K164" t="s">
        <v>60</v>
      </c>
      <c r="L164" t="s">
        <v>61</v>
      </c>
      <c r="N164" t="s">
        <v>60</v>
      </c>
      <c r="O164" t="s">
        <v>61</v>
      </c>
      <c r="Q164">
        <f t="shared" si="30"/>
        <v>1</v>
      </c>
      <c r="R164">
        <f t="shared" si="31"/>
        <v>0</v>
      </c>
      <c r="S164">
        <f t="shared" si="32"/>
        <v>1</v>
      </c>
      <c r="T164"/>
      <c r="U164">
        <f t="shared" si="33"/>
        <v>-1</v>
      </c>
      <c r="V164">
        <f t="shared" si="34"/>
        <v>0</v>
      </c>
      <c r="W164">
        <f t="shared" si="35"/>
        <v>-1</v>
      </c>
    </row>
    <row r="165" spans="1:23" x14ac:dyDescent="0.25">
      <c r="A165" t="s">
        <v>476</v>
      </c>
      <c r="B165" t="s">
        <v>477</v>
      </c>
      <c r="C165" t="s">
        <v>478</v>
      </c>
      <c r="E165" t="s">
        <v>72</v>
      </c>
      <c r="F165" t="s">
        <v>310</v>
      </c>
      <c r="G165" t="s">
        <v>59</v>
      </c>
      <c r="H165" t="s">
        <v>59</v>
      </c>
      <c r="I165" t="s">
        <v>60</v>
      </c>
      <c r="J165" t="s">
        <v>61</v>
      </c>
      <c r="K165" t="s">
        <v>59</v>
      </c>
      <c r="L165" t="s">
        <v>61</v>
      </c>
      <c r="N165" t="s">
        <v>61</v>
      </c>
      <c r="O165" t="s">
        <v>59</v>
      </c>
      <c r="Q165">
        <f t="shared" si="30"/>
        <v>1</v>
      </c>
      <c r="R165">
        <f t="shared" si="31"/>
        <v>1</v>
      </c>
      <c r="S165">
        <f t="shared" si="32"/>
        <v>-1</v>
      </c>
      <c r="T165"/>
      <c r="U165">
        <f t="shared" si="33"/>
        <v>1</v>
      </c>
      <c r="V165">
        <f t="shared" si="34"/>
        <v>0</v>
      </c>
      <c r="W165">
        <f t="shared" si="35"/>
        <v>0</v>
      </c>
    </row>
    <row r="166" spans="1:23" x14ac:dyDescent="0.25">
      <c r="A166" t="s">
        <v>479</v>
      </c>
      <c r="C166" t="s">
        <v>480</v>
      </c>
      <c r="E166" t="s">
        <v>1</v>
      </c>
      <c r="F166" t="s">
        <v>481</v>
      </c>
      <c r="G166" t="s">
        <v>59</v>
      </c>
      <c r="H166" t="s">
        <v>59</v>
      </c>
      <c r="I166" t="s">
        <v>61</v>
      </c>
      <c r="J166" t="s">
        <v>61</v>
      </c>
      <c r="K166" t="s">
        <v>59</v>
      </c>
      <c r="L166" t="s">
        <v>61</v>
      </c>
      <c r="N166" t="s">
        <v>59</v>
      </c>
      <c r="O166" t="s">
        <v>61</v>
      </c>
      <c r="Q166">
        <f t="shared" si="30"/>
        <v>1</v>
      </c>
      <c r="R166">
        <f t="shared" si="31"/>
        <v>1</v>
      </c>
      <c r="S166">
        <f t="shared" si="32"/>
        <v>0</v>
      </c>
      <c r="T166"/>
      <c r="U166">
        <f t="shared" si="33"/>
        <v>1</v>
      </c>
      <c r="V166">
        <f t="shared" si="34"/>
        <v>0</v>
      </c>
      <c r="W166">
        <f t="shared" si="35"/>
        <v>1</v>
      </c>
    </row>
    <row r="167" spans="1:23" x14ac:dyDescent="0.25">
      <c r="A167" t="s">
        <v>482</v>
      </c>
      <c r="B167" t="s">
        <v>483</v>
      </c>
      <c r="C167" t="s">
        <v>484</v>
      </c>
      <c r="E167" t="s">
        <v>1</v>
      </c>
      <c r="F167" t="s">
        <v>485</v>
      </c>
      <c r="G167" t="s">
        <v>59</v>
      </c>
      <c r="H167" t="s">
        <v>59</v>
      </c>
      <c r="I167" t="s">
        <v>61</v>
      </c>
      <c r="J167" t="s">
        <v>61</v>
      </c>
      <c r="K167" t="s">
        <v>59</v>
      </c>
      <c r="L167" t="s">
        <v>61</v>
      </c>
      <c r="N167" t="s">
        <v>59</v>
      </c>
      <c r="O167" t="s">
        <v>61</v>
      </c>
      <c r="Q167">
        <f t="shared" si="30"/>
        <v>1</v>
      </c>
      <c r="R167">
        <f t="shared" si="31"/>
        <v>1</v>
      </c>
      <c r="S167">
        <f t="shared" si="32"/>
        <v>0</v>
      </c>
      <c r="T167"/>
      <c r="U167">
        <f t="shared" si="33"/>
        <v>1</v>
      </c>
      <c r="V167">
        <f t="shared" si="34"/>
        <v>0</v>
      </c>
      <c r="W167">
        <f t="shared" si="35"/>
        <v>1</v>
      </c>
    </row>
    <row r="168" spans="1:23" x14ac:dyDescent="0.25">
      <c r="A168" t="s">
        <v>486</v>
      </c>
      <c r="B168" t="s">
        <v>487</v>
      </c>
      <c r="C168" t="s">
        <v>488</v>
      </c>
      <c r="E168" t="s">
        <v>1</v>
      </c>
      <c r="F168" t="s">
        <v>489</v>
      </c>
      <c r="G168" t="s">
        <v>60</v>
      </c>
      <c r="H168" t="s">
        <v>60</v>
      </c>
      <c r="I168" t="s">
        <v>59</v>
      </c>
      <c r="J168" t="s">
        <v>61</v>
      </c>
      <c r="K168" t="s">
        <v>60</v>
      </c>
      <c r="L168" t="s">
        <v>61</v>
      </c>
      <c r="N168" t="s">
        <v>59</v>
      </c>
      <c r="O168" t="s">
        <v>60</v>
      </c>
      <c r="Q168">
        <f t="shared" si="30"/>
        <v>-1</v>
      </c>
      <c r="R168">
        <f t="shared" si="31"/>
        <v>-1</v>
      </c>
      <c r="S168">
        <f t="shared" si="32"/>
        <v>1</v>
      </c>
      <c r="T168"/>
      <c r="U168">
        <f t="shared" si="33"/>
        <v>-1</v>
      </c>
      <c r="V168">
        <f t="shared" si="34"/>
        <v>0</v>
      </c>
      <c r="W168">
        <f t="shared" si="35"/>
        <v>1</v>
      </c>
    </row>
    <row r="169" spans="1:23" x14ac:dyDescent="0.25">
      <c r="A169" t="s">
        <v>490</v>
      </c>
      <c r="B169" t="s">
        <v>487</v>
      </c>
      <c r="C169" t="s">
        <v>491</v>
      </c>
      <c r="E169" t="s">
        <v>1</v>
      </c>
      <c r="F169" t="s">
        <v>492</v>
      </c>
      <c r="G169" t="s">
        <v>59</v>
      </c>
      <c r="H169" t="s">
        <v>61</v>
      </c>
      <c r="I169" t="s">
        <v>59</v>
      </c>
      <c r="J169" t="s">
        <v>61</v>
      </c>
      <c r="K169" t="s">
        <v>61</v>
      </c>
      <c r="L169" t="s">
        <v>61</v>
      </c>
      <c r="N169" t="s">
        <v>59</v>
      </c>
      <c r="O169" t="s">
        <v>60</v>
      </c>
      <c r="Q169">
        <f t="shared" si="30"/>
        <v>1</v>
      </c>
      <c r="R169">
        <f t="shared" si="31"/>
        <v>0</v>
      </c>
      <c r="S169">
        <f t="shared" si="32"/>
        <v>1</v>
      </c>
      <c r="T169"/>
      <c r="U169">
        <f t="shared" si="33"/>
        <v>0</v>
      </c>
      <c r="V169">
        <f t="shared" si="34"/>
        <v>0</v>
      </c>
      <c r="W169">
        <f t="shared" si="35"/>
        <v>1</v>
      </c>
    </row>
    <row r="170" spans="1:23" x14ac:dyDescent="0.25">
      <c r="A170" t="s">
        <v>493</v>
      </c>
      <c r="B170" t="s">
        <v>494</v>
      </c>
      <c r="C170" t="s">
        <v>495</v>
      </c>
      <c r="E170" t="s">
        <v>1</v>
      </c>
      <c r="F170" t="s">
        <v>310</v>
      </c>
      <c r="G170" t="s">
        <v>61</v>
      </c>
      <c r="H170" t="s">
        <v>61</v>
      </c>
      <c r="I170" t="s">
        <v>59</v>
      </c>
      <c r="J170" t="s">
        <v>61</v>
      </c>
      <c r="K170" t="s">
        <v>60</v>
      </c>
      <c r="L170" t="s">
        <v>61</v>
      </c>
      <c r="N170" t="s">
        <v>59</v>
      </c>
      <c r="O170" t="s">
        <v>61</v>
      </c>
      <c r="Q170">
        <f t="shared" si="30"/>
        <v>0</v>
      </c>
      <c r="R170">
        <f t="shared" si="31"/>
        <v>0</v>
      </c>
      <c r="S170">
        <f t="shared" si="32"/>
        <v>1</v>
      </c>
      <c r="T170"/>
      <c r="U170">
        <f t="shared" si="33"/>
        <v>-1</v>
      </c>
      <c r="V170">
        <f t="shared" si="34"/>
        <v>0</v>
      </c>
      <c r="W170">
        <f t="shared" si="35"/>
        <v>1</v>
      </c>
    </row>
    <row r="171" spans="1:23" x14ac:dyDescent="0.25">
      <c r="A171" t="s">
        <v>496</v>
      </c>
      <c r="B171" t="s">
        <v>497</v>
      </c>
      <c r="C171" t="s">
        <v>498</v>
      </c>
      <c r="E171" t="s">
        <v>1</v>
      </c>
      <c r="F171" t="s">
        <v>310</v>
      </c>
      <c r="G171" t="s">
        <v>59</v>
      </c>
      <c r="H171" t="s">
        <v>59</v>
      </c>
      <c r="I171" t="s">
        <v>60</v>
      </c>
      <c r="J171" t="s">
        <v>61</v>
      </c>
      <c r="K171" t="s">
        <v>59</v>
      </c>
      <c r="L171" t="s">
        <v>61</v>
      </c>
      <c r="N171" t="s">
        <v>59</v>
      </c>
      <c r="O171" t="s">
        <v>61</v>
      </c>
      <c r="Q171">
        <f t="shared" si="30"/>
        <v>1</v>
      </c>
      <c r="R171">
        <f t="shared" si="31"/>
        <v>1</v>
      </c>
      <c r="S171">
        <f t="shared" si="32"/>
        <v>-1</v>
      </c>
      <c r="T171"/>
      <c r="U171">
        <f t="shared" si="33"/>
        <v>1</v>
      </c>
      <c r="V171">
        <f t="shared" si="34"/>
        <v>0</v>
      </c>
      <c r="W171">
        <f t="shared" si="35"/>
        <v>1</v>
      </c>
    </row>
    <row r="172" spans="1:23" x14ac:dyDescent="0.25">
      <c r="E172" t="s">
        <v>1</v>
      </c>
      <c r="G172" t="s">
        <v>61</v>
      </c>
      <c r="H172" t="s">
        <v>61</v>
      </c>
      <c r="I172" t="s">
        <v>61</v>
      </c>
      <c r="J172" t="s">
        <v>61</v>
      </c>
      <c r="K172" t="s">
        <v>61</v>
      </c>
      <c r="L172" t="s">
        <v>61</v>
      </c>
      <c r="N172" t="s">
        <v>61</v>
      </c>
      <c r="O172" t="s">
        <v>61</v>
      </c>
      <c r="Q172">
        <f t="shared" si="30"/>
        <v>0</v>
      </c>
      <c r="R172">
        <f t="shared" si="31"/>
        <v>0</v>
      </c>
      <c r="S172">
        <f t="shared" si="32"/>
        <v>0</v>
      </c>
      <c r="T172"/>
      <c r="U172">
        <f t="shared" si="33"/>
        <v>0</v>
      </c>
      <c r="V172">
        <f t="shared" si="34"/>
        <v>0</v>
      </c>
      <c r="W172">
        <f t="shared" si="35"/>
        <v>0</v>
      </c>
    </row>
    <row r="173" spans="1:23" x14ac:dyDescent="0.25">
      <c r="A173" t="s">
        <v>499</v>
      </c>
      <c r="B173" t="s">
        <v>497</v>
      </c>
      <c r="C173" t="s">
        <v>500</v>
      </c>
      <c r="E173" t="s">
        <v>1</v>
      </c>
      <c r="F173" t="s">
        <v>501</v>
      </c>
      <c r="G173" t="s">
        <v>61</v>
      </c>
      <c r="H173" t="s">
        <v>60</v>
      </c>
      <c r="I173" t="s">
        <v>59</v>
      </c>
      <c r="J173" t="s">
        <v>61</v>
      </c>
      <c r="K173" t="s">
        <v>60</v>
      </c>
      <c r="L173" t="s">
        <v>61</v>
      </c>
      <c r="N173" t="s">
        <v>59</v>
      </c>
      <c r="O173" t="s">
        <v>60</v>
      </c>
      <c r="Q173">
        <f t="shared" si="30"/>
        <v>0</v>
      </c>
      <c r="R173">
        <f t="shared" si="31"/>
        <v>-1</v>
      </c>
      <c r="S173">
        <f t="shared" si="32"/>
        <v>1</v>
      </c>
      <c r="T173"/>
      <c r="U173">
        <f t="shared" si="33"/>
        <v>-1</v>
      </c>
      <c r="V173">
        <f t="shared" si="34"/>
        <v>0</v>
      </c>
      <c r="W173">
        <f t="shared" si="35"/>
        <v>1</v>
      </c>
    </row>
    <row r="174" spans="1:23" x14ac:dyDescent="0.25">
      <c r="A174" t="s">
        <v>502</v>
      </c>
      <c r="B174" t="s">
        <v>497</v>
      </c>
      <c r="C174" t="s">
        <v>503</v>
      </c>
      <c r="E174" t="s">
        <v>1</v>
      </c>
      <c r="F174" t="s">
        <v>310</v>
      </c>
      <c r="G174" t="s">
        <v>59</v>
      </c>
      <c r="H174" t="s">
        <v>61</v>
      </c>
      <c r="I174" t="s">
        <v>61</v>
      </c>
      <c r="J174" t="s">
        <v>61</v>
      </c>
      <c r="K174" t="s">
        <v>61</v>
      </c>
      <c r="L174" t="s">
        <v>61</v>
      </c>
      <c r="N174" t="s">
        <v>59</v>
      </c>
      <c r="O174" t="s">
        <v>61</v>
      </c>
      <c r="Q174">
        <f t="shared" si="30"/>
        <v>1</v>
      </c>
      <c r="R174">
        <f t="shared" si="31"/>
        <v>0</v>
      </c>
      <c r="S174">
        <f t="shared" si="32"/>
        <v>0</v>
      </c>
      <c r="T174"/>
      <c r="U174">
        <f t="shared" si="33"/>
        <v>0</v>
      </c>
      <c r="V174">
        <f t="shared" si="34"/>
        <v>0</v>
      </c>
      <c r="W174">
        <f t="shared" si="35"/>
        <v>1</v>
      </c>
    </row>
    <row r="175" spans="1:23" x14ac:dyDescent="0.25">
      <c r="A175" t="s">
        <v>504</v>
      </c>
      <c r="B175" t="s">
        <v>505</v>
      </c>
      <c r="C175" t="s">
        <v>506</v>
      </c>
      <c r="E175" t="s">
        <v>1</v>
      </c>
      <c r="F175" t="s">
        <v>310</v>
      </c>
      <c r="G175" t="s">
        <v>59</v>
      </c>
      <c r="H175" t="s">
        <v>59</v>
      </c>
      <c r="I175" t="s">
        <v>60</v>
      </c>
      <c r="J175" t="s">
        <v>61</v>
      </c>
      <c r="K175" t="s">
        <v>59</v>
      </c>
      <c r="L175" t="s">
        <v>61</v>
      </c>
      <c r="N175" t="s">
        <v>59</v>
      </c>
      <c r="O175" t="s">
        <v>59</v>
      </c>
      <c r="Q175">
        <f t="shared" si="30"/>
        <v>1</v>
      </c>
      <c r="R175">
        <f t="shared" si="31"/>
        <v>1</v>
      </c>
      <c r="S175">
        <f t="shared" si="32"/>
        <v>-1</v>
      </c>
      <c r="T175"/>
      <c r="U175">
        <f t="shared" si="33"/>
        <v>1</v>
      </c>
      <c r="V175">
        <f t="shared" si="34"/>
        <v>0</v>
      </c>
      <c r="W175">
        <f t="shared" si="35"/>
        <v>1</v>
      </c>
    </row>
    <row r="176" spans="1:23" x14ac:dyDescent="0.25">
      <c r="A176" t="s">
        <v>507</v>
      </c>
      <c r="B176" t="s">
        <v>508</v>
      </c>
      <c r="C176" t="s">
        <v>509</v>
      </c>
      <c r="E176" t="s">
        <v>1</v>
      </c>
      <c r="F176" t="s">
        <v>510</v>
      </c>
      <c r="G176" t="s">
        <v>59</v>
      </c>
      <c r="H176" t="s">
        <v>59</v>
      </c>
      <c r="I176" t="s">
        <v>59</v>
      </c>
      <c r="J176" t="s">
        <v>61</v>
      </c>
      <c r="K176" t="s">
        <v>61</v>
      </c>
      <c r="L176" t="s">
        <v>61</v>
      </c>
      <c r="N176" t="s">
        <v>59</v>
      </c>
      <c r="O176" t="s">
        <v>61</v>
      </c>
      <c r="Q176">
        <f t="shared" si="30"/>
        <v>1</v>
      </c>
      <c r="R176">
        <f t="shared" si="31"/>
        <v>1</v>
      </c>
      <c r="S176">
        <f t="shared" si="32"/>
        <v>1</v>
      </c>
      <c r="T176"/>
      <c r="U176">
        <f t="shared" si="33"/>
        <v>0</v>
      </c>
      <c r="V176">
        <f t="shared" si="34"/>
        <v>0</v>
      </c>
      <c r="W176">
        <f t="shared" si="35"/>
        <v>1</v>
      </c>
    </row>
    <row r="177" spans="1:23" x14ac:dyDescent="0.25">
      <c r="A177" t="s">
        <v>511</v>
      </c>
      <c r="B177" t="s">
        <v>483</v>
      </c>
      <c r="C177" t="s">
        <v>512</v>
      </c>
      <c r="E177" t="s">
        <v>1</v>
      </c>
      <c r="F177" t="s">
        <v>513</v>
      </c>
      <c r="G177" t="s">
        <v>59</v>
      </c>
      <c r="H177" t="s">
        <v>61</v>
      </c>
      <c r="I177" t="s">
        <v>59</v>
      </c>
      <c r="J177" t="s">
        <v>61</v>
      </c>
      <c r="K177" t="s">
        <v>61</v>
      </c>
      <c r="L177" t="s">
        <v>61</v>
      </c>
      <c r="N177" t="s">
        <v>59</v>
      </c>
      <c r="O177" t="s">
        <v>61</v>
      </c>
      <c r="Q177">
        <f t="shared" si="30"/>
        <v>1</v>
      </c>
      <c r="R177">
        <f t="shared" si="31"/>
        <v>0</v>
      </c>
      <c r="S177">
        <f t="shared" si="32"/>
        <v>1</v>
      </c>
      <c r="T177"/>
      <c r="U177">
        <f t="shared" si="33"/>
        <v>0</v>
      </c>
      <c r="V177">
        <f t="shared" si="34"/>
        <v>0</v>
      </c>
      <c r="W177">
        <f t="shared" si="35"/>
        <v>1</v>
      </c>
    </row>
    <row r="178" spans="1:23" x14ac:dyDescent="0.25">
      <c r="A178" t="s">
        <v>514</v>
      </c>
      <c r="B178" t="s">
        <v>497</v>
      </c>
      <c r="C178" t="s">
        <v>515</v>
      </c>
      <c r="E178" t="s">
        <v>1</v>
      </c>
      <c r="F178" t="s">
        <v>310</v>
      </c>
      <c r="G178" t="s">
        <v>59</v>
      </c>
      <c r="H178" t="s">
        <v>61</v>
      </c>
      <c r="I178" t="s">
        <v>61</v>
      </c>
      <c r="J178">
        <v>0</v>
      </c>
      <c r="K178" t="s">
        <v>61</v>
      </c>
      <c r="L178" t="s">
        <v>61</v>
      </c>
      <c r="N178" t="s">
        <v>61</v>
      </c>
      <c r="O178" t="s">
        <v>61</v>
      </c>
      <c r="Q178">
        <f t="shared" si="30"/>
        <v>1</v>
      </c>
      <c r="R178">
        <f t="shared" si="31"/>
        <v>0</v>
      </c>
      <c r="S178">
        <f t="shared" si="32"/>
        <v>0</v>
      </c>
      <c r="T178"/>
      <c r="U178">
        <f t="shared" si="33"/>
        <v>0</v>
      </c>
      <c r="V178">
        <f t="shared" si="34"/>
        <v>0</v>
      </c>
      <c r="W178">
        <f t="shared" si="35"/>
        <v>0</v>
      </c>
    </row>
    <row r="179" spans="1:23" x14ac:dyDescent="0.25">
      <c r="A179" t="s">
        <v>516</v>
      </c>
      <c r="B179" t="s">
        <v>376</v>
      </c>
      <c r="C179" t="s">
        <v>517</v>
      </c>
      <c r="E179" t="s">
        <v>1</v>
      </c>
      <c r="F179" t="s">
        <v>518</v>
      </c>
      <c r="G179" t="s">
        <v>59</v>
      </c>
      <c r="H179" t="s">
        <v>59</v>
      </c>
      <c r="I179" t="s">
        <v>61</v>
      </c>
      <c r="J179" t="s">
        <v>61</v>
      </c>
      <c r="K179" t="s">
        <v>59</v>
      </c>
      <c r="L179" t="s">
        <v>61</v>
      </c>
      <c r="N179" t="s">
        <v>59</v>
      </c>
      <c r="O179" t="s">
        <v>61</v>
      </c>
      <c r="Q179">
        <f t="shared" si="30"/>
        <v>1</v>
      </c>
      <c r="R179">
        <f t="shared" si="31"/>
        <v>1</v>
      </c>
      <c r="S179">
        <f t="shared" si="32"/>
        <v>0</v>
      </c>
      <c r="T179"/>
      <c r="U179">
        <f t="shared" si="33"/>
        <v>1</v>
      </c>
      <c r="V179">
        <f t="shared" si="34"/>
        <v>0</v>
      </c>
      <c r="W179">
        <f t="shared" si="35"/>
        <v>1</v>
      </c>
    </row>
    <row r="180" spans="1:23" x14ac:dyDescent="0.25">
      <c r="A180" t="s">
        <v>519</v>
      </c>
      <c r="B180" t="s">
        <v>520</v>
      </c>
      <c r="C180" t="s">
        <v>521</v>
      </c>
      <c r="E180" t="s">
        <v>1</v>
      </c>
      <c r="F180" t="s">
        <v>310</v>
      </c>
      <c r="G180" t="s">
        <v>59</v>
      </c>
      <c r="H180" t="s">
        <v>59</v>
      </c>
      <c r="I180" t="s">
        <v>61</v>
      </c>
      <c r="J180" t="s">
        <v>61</v>
      </c>
      <c r="K180" t="s">
        <v>59</v>
      </c>
      <c r="L180" t="s">
        <v>61</v>
      </c>
      <c r="N180" t="s">
        <v>59</v>
      </c>
      <c r="O180" t="s">
        <v>59</v>
      </c>
      <c r="Q180">
        <f t="shared" si="30"/>
        <v>1</v>
      </c>
      <c r="R180">
        <f t="shared" si="31"/>
        <v>1</v>
      </c>
      <c r="S180">
        <f t="shared" si="32"/>
        <v>0</v>
      </c>
      <c r="T180"/>
      <c r="U180">
        <f t="shared" si="33"/>
        <v>1</v>
      </c>
      <c r="V180">
        <f t="shared" si="34"/>
        <v>0</v>
      </c>
      <c r="W180">
        <f t="shared" si="35"/>
        <v>1</v>
      </c>
    </row>
    <row r="181" spans="1:23" x14ac:dyDescent="0.25">
      <c r="A181" t="s">
        <v>522</v>
      </c>
      <c r="B181" t="s">
        <v>523</v>
      </c>
      <c r="C181" t="s">
        <v>524</v>
      </c>
      <c r="E181" t="s">
        <v>1</v>
      </c>
      <c r="F181" t="s">
        <v>525</v>
      </c>
      <c r="G181" t="s">
        <v>59</v>
      </c>
      <c r="H181" t="s">
        <v>60</v>
      </c>
      <c r="I181" t="s">
        <v>61</v>
      </c>
      <c r="J181" t="s">
        <v>61</v>
      </c>
      <c r="K181" t="s">
        <v>61</v>
      </c>
      <c r="L181" t="s">
        <v>61</v>
      </c>
      <c r="N181" t="s">
        <v>59</v>
      </c>
      <c r="O181" t="s">
        <v>61</v>
      </c>
      <c r="Q181">
        <f t="shared" si="30"/>
        <v>1</v>
      </c>
      <c r="R181">
        <f t="shared" si="31"/>
        <v>-1</v>
      </c>
      <c r="S181">
        <f t="shared" si="32"/>
        <v>0</v>
      </c>
      <c r="T181"/>
      <c r="U181">
        <f t="shared" si="33"/>
        <v>0</v>
      </c>
      <c r="V181">
        <f t="shared" si="34"/>
        <v>0</v>
      </c>
      <c r="W181">
        <f t="shared" si="35"/>
        <v>1</v>
      </c>
    </row>
    <row r="182" spans="1:23" x14ac:dyDescent="0.25">
      <c r="A182" t="s">
        <v>526</v>
      </c>
      <c r="B182" t="s">
        <v>527</v>
      </c>
      <c r="C182" t="s">
        <v>528</v>
      </c>
      <c r="E182" t="s">
        <v>1</v>
      </c>
      <c r="F182" t="s">
        <v>529</v>
      </c>
      <c r="G182" t="s">
        <v>59</v>
      </c>
      <c r="H182" t="s">
        <v>59</v>
      </c>
      <c r="I182" t="s">
        <v>61</v>
      </c>
      <c r="J182" t="s">
        <v>61</v>
      </c>
      <c r="K182" t="s">
        <v>61</v>
      </c>
      <c r="L182" t="s">
        <v>61</v>
      </c>
      <c r="N182" t="s">
        <v>59</v>
      </c>
      <c r="O182" t="s">
        <v>61</v>
      </c>
      <c r="Q182">
        <f t="shared" si="30"/>
        <v>1</v>
      </c>
      <c r="R182">
        <f t="shared" si="31"/>
        <v>1</v>
      </c>
      <c r="S182">
        <f t="shared" si="32"/>
        <v>0</v>
      </c>
      <c r="T182"/>
      <c r="U182">
        <f t="shared" si="33"/>
        <v>0</v>
      </c>
      <c r="V182">
        <f t="shared" si="34"/>
        <v>0</v>
      </c>
      <c r="W182">
        <f t="shared" si="35"/>
        <v>1</v>
      </c>
    </row>
    <row r="183" spans="1:23" x14ac:dyDescent="0.25">
      <c r="A183" t="s">
        <v>530</v>
      </c>
      <c r="B183" t="s">
        <v>531</v>
      </c>
      <c r="C183" t="s">
        <v>532</v>
      </c>
      <c r="E183" t="s">
        <v>1</v>
      </c>
      <c r="F183" t="s">
        <v>533</v>
      </c>
      <c r="G183" t="s">
        <v>59</v>
      </c>
      <c r="H183" t="s">
        <v>59</v>
      </c>
      <c r="I183" t="s">
        <v>61</v>
      </c>
      <c r="J183" t="s">
        <v>61</v>
      </c>
      <c r="K183" t="s">
        <v>59</v>
      </c>
      <c r="L183" t="s">
        <v>61</v>
      </c>
      <c r="N183" t="s">
        <v>59</v>
      </c>
      <c r="O183" t="s">
        <v>60</v>
      </c>
      <c r="Q183">
        <f t="shared" si="30"/>
        <v>1</v>
      </c>
      <c r="R183">
        <f t="shared" si="31"/>
        <v>1</v>
      </c>
      <c r="S183">
        <f t="shared" si="32"/>
        <v>0</v>
      </c>
      <c r="T183"/>
      <c r="U183">
        <f t="shared" si="33"/>
        <v>1</v>
      </c>
      <c r="V183">
        <f t="shared" si="34"/>
        <v>0</v>
      </c>
      <c r="W183">
        <f t="shared" si="35"/>
        <v>1</v>
      </c>
    </row>
    <row r="184" spans="1:23" x14ac:dyDescent="0.25">
      <c r="A184" t="s">
        <v>519</v>
      </c>
      <c r="B184" t="s">
        <v>483</v>
      </c>
      <c r="C184" t="s">
        <v>534</v>
      </c>
      <c r="E184" t="s">
        <v>1</v>
      </c>
      <c r="F184" t="s">
        <v>310</v>
      </c>
      <c r="G184" t="s">
        <v>59</v>
      </c>
      <c r="H184" t="s">
        <v>59</v>
      </c>
      <c r="I184" t="s">
        <v>61</v>
      </c>
      <c r="J184" t="s">
        <v>61</v>
      </c>
      <c r="K184" t="s">
        <v>59</v>
      </c>
      <c r="L184" t="s">
        <v>61</v>
      </c>
      <c r="N184" t="s">
        <v>59</v>
      </c>
      <c r="O184" t="s">
        <v>59</v>
      </c>
      <c r="Q184">
        <f t="shared" si="30"/>
        <v>1</v>
      </c>
      <c r="R184">
        <f t="shared" si="31"/>
        <v>1</v>
      </c>
      <c r="S184">
        <f t="shared" si="32"/>
        <v>0</v>
      </c>
      <c r="T184"/>
      <c r="U184">
        <f t="shared" si="33"/>
        <v>1</v>
      </c>
      <c r="V184">
        <f t="shared" si="34"/>
        <v>0</v>
      </c>
      <c r="W184">
        <f t="shared" si="35"/>
        <v>1</v>
      </c>
    </row>
    <row r="185" spans="1:23" x14ac:dyDescent="0.25">
      <c r="A185" t="s">
        <v>535</v>
      </c>
      <c r="B185" t="s">
        <v>536</v>
      </c>
      <c r="C185" t="s">
        <v>537</v>
      </c>
      <c r="E185" t="s">
        <v>1</v>
      </c>
      <c r="F185" t="s">
        <v>538</v>
      </c>
      <c r="G185" t="s">
        <v>59</v>
      </c>
      <c r="H185" t="s">
        <v>61</v>
      </c>
      <c r="I185" t="s">
        <v>61</v>
      </c>
      <c r="J185" t="s">
        <v>61</v>
      </c>
      <c r="K185" t="s">
        <v>59</v>
      </c>
      <c r="L185" t="s">
        <v>61</v>
      </c>
      <c r="N185" t="s">
        <v>59</v>
      </c>
      <c r="O185" t="s">
        <v>61</v>
      </c>
      <c r="Q185">
        <f t="shared" si="30"/>
        <v>1</v>
      </c>
      <c r="R185">
        <f t="shared" si="31"/>
        <v>0</v>
      </c>
      <c r="S185">
        <f t="shared" si="32"/>
        <v>0</v>
      </c>
      <c r="T185"/>
      <c r="U185">
        <f t="shared" si="33"/>
        <v>1</v>
      </c>
      <c r="V185">
        <f t="shared" si="34"/>
        <v>0</v>
      </c>
      <c r="W185">
        <f t="shared" si="35"/>
        <v>1</v>
      </c>
    </row>
    <row r="186" spans="1:23" x14ac:dyDescent="0.25">
      <c r="A186" t="s">
        <v>539</v>
      </c>
      <c r="B186" t="s">
        <v>540</v>
      </c>
      <c r="E186" t="s">
        <v>1</v>
      </c>
      <c r="F186" t="s">
        <v>541</v>
      </c>
      <c r="G186" t="s">
        <v>59</v>
      </c>
      <c r="H186" t="s">
        <v>59</v>
      </c>
      <c r="I186" t="s">
        <v>59</v>
      </c>
      <c r="J186" t="s">
        <v>61</v>
      </c>
      <c r="K186" t="s">
        <v>61</v>
      </c>
      <c r="L186" t="s">
        <v>61</v>
      </c>
      <c r="N186" t="s">
        <v>59</v>
      </c>
      <c r="O186" t="s">
        <v>61</v>
      </c>
      <c r="Q186">
        <f t="shared" si="30"/>
        <v>1</v>
      </c>
      <c r="R186">
        <f t="shared" si="31"/>
        <v>1</v>
      </c>
      <c r="S186">
        <f t="shared" si="32"/>
        <v>1</v>
      </c>
      <c r="T186"/>
      <c r="U186">
        <f t="shared" si="33"/>
        <v>0</v>
      </c>
      <c r="V186">
        <f t="shared" si="34"/>
        <v>0</v>
      </c>
      <c r="W186">
        <f t="shared" si="35"/>
        <v>1</v>
      </c>
    </row>
    <row r="187" spans="1:23" x14ac:dyDescent="0.25">
      <c r="A187" t="s">
        <v>542</v>
      </c>
      <c r="B187" t="s">
        <v>543</v>
      </c>
      <c r="C187" t="s">
        <v>544</v>
      </c>
      <c r="E187" t="s">
        <v>66</v>
      </c>
      <c r="F187" t="s">
        <v>246</v>
      </c>
      <c r="G187" t="s">
        <v>61</v>
      </c>
      <c r="H187" t="s">
        <v>61</v>
      </c>
      <c r="I187" t="s">
        <v>61</v>
      </c>
      <c r="J187" t="s">
        <v>61</v>
      </c>
      <c r="K187" t="s">
        <v>61</v>
      </c>
      <c r="L187" t="s">
        <v>61</v>
      </c>
      <c r="N187" t="s">
        <v>60</v>
      </c>
      <c r="O187" t="s">
        <v>59</v>
      </c>
      <c r="Q187">
        <f t="shared" si="30"/>
        <v>0</v>
      </c>
      <c r="R187">
        <f t="shared" si="31"/>
        <v>0</v>
      </c>
      <c r="S187">
        <f t="shared" si="32"/>
        <v>0</v>
      </c>
      <c r="T187"/>
      <c r="U187">
        <f t="shared" si="33"/>
        <v>0</v>
      </c>
      <c r="V187">
        <f t="shared" si="34"/>
        <v>0</v>
      </c>
      <c r="W187">
        <f t="shared" si="35"/>
        <v>-1</v>
      </c>
    </row>
    <row r="188" spans="1:23" x14ac:dyDescent="0.25">
      <c r="A188" t="s">
        <v>545</v>
      </c>
      <c r="B188" t="s">
        <v>477</v>
      </c>
      <c r="C188" t="s">
        <v>546</v>
      </c>
      <c r="E188" t="s">
        <v>1</v>
      </c>
      <c r="F188" t="s">
        <v>547</v>
      </c>
      <c r="G188" t="s">
        <v>59</v>
      </c>
      <c r="H188" t="s">
        <v>61</v>
      </c>
      <c r="I188" t="s">
        <v>61</v>
      </c>
      <c r="J188" t="s">
        <v>61</v>
      </c>
      <c r="K188" t="s">
        <v>61</v>
      </c>
      <c r="L188" t="s">
        <v>61</v>
      </c>
      <c r="N188" t="s">
        <v>59</v>
      </c>
      <c r="O188" t="s">
        <v>61</v>
      </c>
      <c r="Q188">
        <f t="shared" si="30"/>
        <v>1</v>
      </c>
      <c r="R188">
        <f t="shared" si="31"/>
        <v>0</v>
      </c>
      <c r="S188">
        <f t="shared" si="32"/>
        <v>0</v>
      </c>
      <c r="T188"/>
      <c r="U188">
        <f t="shared" si="33"/>
        <v>0</v>
      </c>
      <c r="V188">
        <f t="shared" si="34"/>
        <v>0</v>
      </c>
      <c r="W188">
        <f t="shared" si="35"/>
        <v>1</v>
      </c>
    </row>
  </sheetData>
  <protectedRanges>
    <protectedRange sqref="A1:P1048576" name="Range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2"/>
  <sheetViews>
    <sheetView workbookViewId="0">
      <selection activeCell="B2" sqref="B2"/>
    </sheetView>
  </sheetViews>
  <sheetFormatPr defaultRowHeight="15" x14ac:dyDescent="0.25"/>
  <cols>
    <col min="2" max="2" width="13.85546875" customWidth="1"/>
    <col min="3" max="3" width="9.7109375" customWidth="1"/>
  </cols>
  <sheetData>
    <row r="2" spans="2:3" x14ac:dyDescent="0.25">
      <c r="B2" t="s">
        <v>19</v>
      </c>
      <c r="C2" t="s">
        <v>20</v>
      </c>
    </row>
    <row r="3" spans="2:3" x14ac:dyDescent="0.25">
      <c r="B3" t="s">
        <v>14</v>
      </c>
      <c r="C3">
        <v>1</v>
      </c>
    </row>
    <row r="4" spans="2:3" x14ac:dyDescent="0.25">
      <c r="B4" t="s">
        <v>21</v>
      </c>
      <c r="C4">
        <v>0</v>
      </c>
    </row>
    <row r="5" spans="2:3" x14ac:dyDescent="0.25">
      <c r="B5" t="s">
        <v>15</v>
      </c>
      <c r="C5">
        <v>-1</v>
      </c>
    </row>
    <row r="6" spans="2:3" x14ac:dyDescent="0.25">
      <c r="B6" t="s">
        <v>16</v>
      </c>
      <c r="C6">
        <v>1</v>
      </c>
    </row>
    <row r="7" spans="2:3" x14ac:dyDescent="0.25">
      <c r="B7" t="s">
        <v>17</v>
      </c>
      <c r="C7">
        <v>-1</v>
      </c>
    </row>
    <row r="8" spans="2:3" x14ac:dyDescent="0.25">
      <c r="C8">
        <v>0</v>
      </c>
    </row>
    <row r="9" spans="2:3" x14ac:dyDescent="0.25">
      <c r="B9" t="s">
        <v>38</v>
      </c>
      <c r="C9">
        <v>0</v>
      </c>
    </row>
    <row r="10" spans="2:3" x14ac:dyDescent="0.25">
      <c r="B10">
        <v>0</v>
      </c>
      <c r="C10">
        <v>0</v>
      </c>
    </row>
    <row r="11" spans="2:3" x14ac:dyDescent="0.25">
      <c r="B11" t="s">
        <v>22</v>
      </c>
      <c r="C11">
        <v>0</v>
      </c>
    </row>
    <row r="12" spans="2:3" x14ac:dyDescent="0.25">
      <c r="B12" t="s">
        <v>18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workbookViewId="0">
      <selection activeCell="AA12" sqref="AA12"/>
    </sheetView>
  </sheetViews>
  <sheetFormatPr defaultRowHeight="15" x14ac:dyDescent="0.25"/>
  <sheetData>
    <row r="1" spans="1:7" x14ac:dyDescent="0.25">
      <c r="A1" t="s">
        <v>1</v>
      </c>
      <c r="C1" t="s">
        <v>221</v>
      </c>
      <c r="E1" t="s">
        <v>14</v>
      </c>
      <c r="G1" t="s">
        <v>16</v>
      </c>
    </row>
    <row r="2" spans="1:7" x14ac:dyDescent="0.25">
      <c r="A2" t="s">
        <v>66</v>
      </c>
      <c r="C2" t="s">
        <v>226</v>
      </c>
      <c r="E2" t="s">
        <v>549</v>
      </c>
      <c r="G2" t="s">
        <v>550</v>
      </c>
    </row>
    <row r="3" spans="1:7" x14ac:dyDescent="0.25">
      <c r="A3" t="s">
        <v>286</v>
      </c>
      <c r="C3" t="s">
        <v>223</v>
      </c>
      <c r="E3" t="s">
        <v>15</v>
      </c>
      <c r="G3" t="s">
        <v>17</v>
      </c>
    </row>
    <row r="4" spans="1:7" x14ac:dyDescent="0.25">
      <c r="A4" t="s">
        <v>548</v>
      </c>
      <c r="C4" t="s">
        <v>324</v>
      </c>
    </row>
    <row r="5" spans="1:7" x14ac:dyDescent="0.25">
      <c r="C5" t="s">
        <v>310</v>
      </c>
    </row>
    <row r="6" spans="1:7" x14ac:dyDescent="0.25">
      <c r="C6" t="s">
        <v>301</v>
      </c>
    </row>
    <row r="7" spans="1:7" x14ac:dyDescent="0.25">
      <c r="C7" t="s">
        <v>217</v>
      </c>
    </row>
    <row r="8" spans="1:7" x14ac:dyDescent="0.25">
      <c r="C8" t="s">
        <v>246</v>
      </c>
    </row>
    <row r="9" spans="1:7" x14ac:dyDescent="0.25">
      <c r="C9" t="s">
        <v>378</v>
      </c>
    </row>
    <row r="10" spans="1:7" x14ac:dyDescent="0.25">
      <c r="C10" t="s">
        <v>281</v>
      </c>
    </row>
    <row r="11" spans="1:7" x14ac:dyDescent="0.25">
      <c r="C11" t="s">
        <v>337</v>
      </c>
    </row>
    <row r="12" spans="1:7" x14ac:dyDescent="0.25">
      <c r="C12" t="s">
        <v>58</v>
      </c>
    </row>
    <row r="13" spans="1:7" x14ac:dyDescent="0.25">
      <c r="C13" t="s">
        <v>290</v>
      </c>
    </row>
  </sheetData>
  <sortState ref="C1:C13">
    <sortCondition ref="C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20</vt:i4>
      </vt:variant>
    </vt:vector>
  </HeadingPairs>
  <TitlesOfParts>
    <vt:vector size="25" baseType="lpstr">
      <vt:lpstr>start</vt:lpstr>
      <vt:lpstr>dashboard</vt:lpstr>
      <vt:lpstr>Data</vt:lpstr>
      <vt:lpstr>referentie</vt:lpstr>
      <vt:lpstr>variabelen</vt:lpstr>
      <vt:lpstr>basistabel</vt:lpstr>
      <vt:lpstr>BronCriteria</vt:lpstr>
      <vt:lpstr>BronDataform</vt:lpstr>
      <vt:lpstr>BronGemeente</vt:lpstr>
      <vt:lpstr>BronLeegstand</vt:lpstr>
      <vt:lpstr>BronNaam</vt:lpstr>
      <vt:lpstr>CBereikbaar</vt:lpstr>
      <vt:lpstr>CComplexiteit</vt:lpstr>
      <vt:lpstr>CDraagvlak</vt:lpstr>
      <vt:lpstr>CImpact</vt:lpstr>
      <vt:lpstr>CLeegstand</vt:lpstr>
      <vt:lpstr>CUrgentie</vt:lpstr>
      <vt:lpstr>CVerweving</vt:lpstr>
      <vt:lpstr>wBereikbaarheid</vt:lpstr>
      <vt:lpstr>wComplexiteit</vt:lpstr>
      <vt:lpstr>wDraagvlak</vt:lpstr>
      <vt:lpstr>wImpact</vt:lpstr>
      <vt:lpstr>wLeegstand</vt:lpstr>
      <vt:lpstr>wUrgentie</vt:lpstr>
      <vt:lpstr>wVerweving</vt:lpstr>
    </vt:vector>
  </TitlesOfParts>
  <Company>Intercommunale Leiedal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Tack</dc:creator>
  <cp:lastModifiedBy>0</cp:lastModifiedBy>
  <cp:lastPrinted>2014-12-26T11:37:01Z</cp:lastPrinted>
  <dcterms:created xsi:type="dcterms:W3CDTF">2014-09-04T14:51:34Z</dcterms:created>
  <dcterms:modified xsi:type="dcterms:W3CDTF">2016-09-21T14:01:00Z</dcterms:modified>
</cp:coreProperties>
</file>